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0" yWindow="0" windowWidth="20730" windowHeight="10245" activeTab="1"/>
  </bookViews>
  <sheets>
    <sheet name="1.一般公共预算收支调整表" sheetId="20" r:id="rId1"/>
    <sheet name="2.政府性基金收支调整表" sheetId="21" r:id="rId2"/>
  </sheets>
  <externalReferences>
    <externalReference r:id="rId3"/>
    <externalReference r:id="rId4"/>
  </externalReferences>
  <definedNames>
    <definedName name="_3_?" localSheetId="0">#REF!</definedName>
    <definedName name="_3_?" localSheetId="1">#REF!</definedName>
    <definedName name="_3_?">#REF!</definedName>
    <definedName name="_6_??????" localSheetId="0">#REF!</definedName>
    <definedName name="_6_??????" localSheetId="1">#REF!</definedName>
    <definedName name="_6_??????">#REF!</definedName>
    <definedName name="_xlnm.Print_Area" localSheetId="0">'1.一般公共预算收支调整表'!$A$1:$P$45</definedName>
    <definedName name="_xlnm.Print_Area" localSheetId="1">'2.政府性基金收支调整表'!$A$1:$N$22</definedName>
    <definedName name="_xlnm.Print_Area">#REF!</definedName>
    <definedName name="_xlnm.Print_Titles" localSheetId="0">'1.一般公共预算收支调整表'!$1:$5</definedName>
    <definedName name="_xlnm.Print_Titles" hidden="1">#N/A</definedName>
    <definedName name="表头" localSheetId="0">[1]基本医疗补助预算!$A$1:$J$5</definedName>
    <definedName name="表头" localSheetId="1">[1]基本医疗补助预算!$A$1:$J$5</definedName>
    <definedName name="表头">[2]基本医疗补助预算!$A$1:$J$5</definedName>
    <definedName name="残联" localSheetId="0">[1]基本医疗补助预算!$A$45:$J$52</definedName>
    <definedName name="残联" localSheetId="1">[1]基本医疗补助预算!$A$45:$J$52</definedName>
    <definedName name="残联">[2]基本医疗补助预算!$A$45:$J$52</definedName>
    <definedName name="地区名称" localSheetId="0">#REF!</definedName>
    <definedName name="地区名称" localSheetId="1">#REF!</definedName>
    <definedName name="地区名称">#REF!</definedName>
    <definedName name="杜绝" localSheetId="0">#REF!</definedName>
    <definedName name="杜绝" localSheetId="1">#REF!</definedName>
    <definedName name="杜绝">#REF!</definedName>
    <definedName name="副本" localSheetId="0">#REF!</definedName>
    <definedName name="副本" localSheetId="1">#REF!</definedName>
    <definedName name="副本">#REF!</definedName>
    <definedName name="科目调整" localSheetId="0">#REF!</definedName>
    <definedName name="科目调整" localSheetId="1">#REF!</definedName>
    <definedName name="科目调整">#REF!</definedName>
    <definedName name="民政部门" localSheetId="0">[1]基本医疗补助预算!$A$33:$J$44</definedName>
    <definedName name="民政部门" localSheetId="1">[1]基本医疗补助预算!$A$33:$J$44</definedName>
    <definedName name="民政部门">[2]基本医疗补助预算!$A$33:$J$44</definedName>
    <definedName name="社保中心" localSheetId="0">[1]基本医疗补助预算!$A$7:$J$13</definedName>
    <definedName name="社保中心" localSheetId="1">[1]基本医疗补助预算!$A$7:$J$13</definedName>
    <definedName name="社保中心">[2]基本医疗补助预算!$A$7:$J$13</definedName>
    <definedName name="卫生部门" localSheetId="0">[1]基本医疗补助预算!$A$14:$J$32</definedName>
    <definedName name="卫生部门" localSheetId="1">[1]基本医疗补助预算!$A$14:$J$32</definedName>
    <definedName name="卫生部门">[2]基本医疗补助预算!$A$14:$J$32</definedName>
    <definedName name="债券安排表" localSheetId="0">#REF!</definedName>
    <definedName name="债券安排表" localSheetId="1">#REF!</definedName>
    <definedName name="债券安排表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21"/>
  <c r="E14"/>
  <c r="E9"/>
  <c r="J23"/>
  <c r="N22"/>
  <c r="M22"/>
  <c r="L22"/>
  <c r="K22"/>
  <c r="J22"/>
  <c r="I22"/>
  <c r="H22"/>
  <c r="G22"/>
  <c r="E22"/>
  <c r="D22"/>
  <c r="C22"/>
  <c r="B22"/>
  <c r="M21"/>
  <c r="M20"/>
  <c r="M19"/>
  <c r="J19"/>
  <c r="D19"/>
  <c r="M18"/>
  <c r="G18"/>
  <c r="E18"/>
  <c r="D18"/>
  <c r="N17"/>
  <c r="M17"/>
  <c r="J17"/>
  <c r="G17"/>
  <c r="E17"/>
  <c r="D17"/>
  <c r="N16"/>
  <c r="M16"/>
  <c r="L16"/>
  <c r="K16"/>
  <c r="J16"/>
  <c r="I16"/>
  <c r="H16"/>
  <c r="G16"/>
  <c r="E16"/>
  <c r="D16"/>
  <c r="C16"/>
  <c r="B16"/>
  <c r="N15"/>
  <c r="M15"/>
  <c r="L15"/>
  <c r="J15"/>
  <c r="G15"/>
  <c r="N14"/>
  <c r="M14"/>
  <c r="J14"/>
  <c r="G14"/>
  <c r="D14"/>
  <c r="M13"/>
  <c r="J13"/>
  <c r="G13"/>
  <c r="N12"/>
  <c r="M12"/>
  <c r="J12"/>
  <c r="G12"/>
  <c r="D12"/>
  <c r="N11"/>
  <c r="M11"/>
  <c r="J11"/>
  <c r="G11"/>
  <c r="E11"/>
  <c r="D11"/>
  <c r="N10"/>
  <c r="M10"/>
  <c r="J10"/>
  <c r="G10"/>
  <c r="E10"/>
  <c r="D10"/>
  <c r="N9"/>
  <c r="M9"/>
  <c r="J9"/>
  <c r="G9"/>
  <c r="D9"/>
  <c r="N8"/>
  <c r="M8"/>
  <c r="J8"/>
  <c r="G8"/>
  <c r="E8"/>
  <c r="D8"/>
  <c r="M7"/>
  <c r="J7"/>
  <c r="E7"/>
  <c r="D7"/>
  <c r="M6"/>
  <c r="J6"/>
  <c r="E6"/>
  <c r="D6"/>
  <c r="C6"/>
  <c r="B6"/>
  <c r="J45" i="20"/>
  <c r="E42"/>
  <c r="D42" s="1"/>
  <c r="E41"/>
  <c r="E40"/>
  <c r="D40"/>
  <c r="E39"/>
  <c r="D39" s="1"/>
  <c r="C38"/>
  <c r="E38" s="1"/>
  <c r="D38" s="1"/>
  <c r="B38"/>
  <c r="E37"/>
  <c r="E36"/>
  <c r="D36" s="1"/>
  <c r="K35"/>
  <c r="G35"/>
  <c r="E35"/>
  <c r="D35" s="1"/>
  <c r="K34"/>
  <c r="G34"/>
  <c r="K33"/>
  <c r="G33"/>
  <c r="E33"/>
  <c r="D33" s="1"/>
  <c r="K32"/>
  <c r="G32"/>
  <c r="E32"/>
  <c r="D32" s="1"/>
  <c r="L31"/>
  <c r="K31" s="1"/>
  <c r="P31" s="1"/>
  <c r="O31" s="1"/>
  <c r="G31"/>
  <c r="C31"/>
  <c r="B31"/>
  <c r="E31" s="1"/>
  <c r="D31" s="1"/>
  <c r="M30"/>
  <c r="M45" s="1"/>
  <c r="J30"/>
  <c r="I30"/>
  <c r="I45" s="1"/>
  <c r="H30"/>
  <c r="H45" s="1"/>
  <c r="N29"/>
  <c r="N30" s="1"/>
  <c r="N45" s="1"/>
  <c r="L29"/>
  <c r="K29" s="1"/>
  <c r="P29" s="1"/>
  <c r="O29" s="1"/>
  <c r="G29"/>
  <c r="E29"/>
  <c r="D29" s="1"/>
  <c r="K28"/>
  <c r="P28" s="1"/>
  <c r="O28" s="1"/>
  <c r="G28"/>
  <c r="E28"/>
  <c r="P27"/>
  <c r="O27" s="1"/>
  <c r="K27"/>
  <c r="G27"/>
  <c r="E27"/>
  <c r="K26"/>
  <c r="G26"/>
  <c r="P26" s="1"/>
  <c r="O26" s="1"/>
  <c r="E26"/>
  <c r="D26" s="1"/>
  <c r="K25"/>
  <c r="P25" s="1"/>
  <c r="O25" s="1"/>
  <c r="G25"/>
  <c r="K24"/>
  <c r="P24" s="1"/>
  <c r="O24" s="1"/>
  <c r="G24"/>
  <c r="E24"/>
  <c r="D24"/>
  <c r="K23"/>
  <c r="G23"/>
  <c r="P23" s="1"/>
  <c r="O23" s="1"/>
  <c r="E23"/>
  <c r="D23" s="1"/>
  <c r="G22"/>
  <c r="E22"/>
  <c r="D22" s="1"/>
  <c r="G21"/>
  <c r="C21"/>
  <c r="E21" s="1"/>
  <c r="D21" s="1"/>
  <c r="B21"/>
  <c r="B30" s="1"/>
  <c r="B45" s="1"/>
  <c r="K20"/>
  <c r="P20" s="1"/>
  <c r="G20"/>
  <c r="K19"/>
  <c r="G19"/>
  <c r="P19" s="1"/>
  <c r="E19"/>
  <c r="D19" s="1"/>
  <c r="K18"/>
  <c r="P18" s="1"/>
  <c r="O18" s="1"/>
  <c r="G18"/>
  <c r="E18"/>
  <c r="D18"/>
  <c r="K17"/>
  <c r="G17"/>
  <c r="P17" s="1"/>
  <c r="O17" s="1"/>
  <c r="E17"/>
  <c r="D17" s="1"/>
  <c r="L16"/>
  <c r="K16" s="1"/>
  <c r="P16" s="1"/>
  <c r="O16" s="1"/>
  <c r="G16"/>
  <c r="E16"/>
  <c r="K15"/>
  <c r="G15"/>
  <c r="P15" s="1"/>
  <c r="O15" s="1"/>
  <c r="E15"/>
  <c r="D15" s="1"/>
  <c r="K14"/>
  <c r="P14" s="1"/>
  <c r="O14" s="1"/>
  <c r="G14"/>
  <c r="E14"/>
  <c r="D14"/>
  <c r="K13"/>
  <c r="G13"/>
  <c r="P13" s="1"/>
  <c r="O13" s="1"/>
  <c r="E13"/>
  <c r="D13" s="1"/>
  <c r="K12"/>
  <c r="P12" s="1"/>
  <c r="O12" s="1"/>
  <c r="G12"/>
  <c r="E12"/>
  <c r="D12"/>
  <c r="K11"/>
  <c r="G11"/>
  <c r="P11" s="1"/>
  <c r="O11" s="1"/>
  <c r="E11"/>
  <c r="D11" s="1"/>
  <c r="K10"/>
  <c r="P10" s="1"/>
  <c r="O10" s="1"/>
  <c r="G10"/>
  <c r="E10"/>
  <c r="D10"/>
  <c r="K9"/>
  <c r="G9"/>
  <c r="P9" s="1"/>
  <c r="O9" s="1"/>
  <c r="E9"/>
  <c r="D9" s="1"/>
  <c r="K8"/>
  <c r="P8" s="1"/>
  <c r="O8" s="1"/>
  <c r="G8"/>
  <c r="E8"/>
  <c r="D8"/>
  <c r="G7"/>
  <c r="G30" s="1"/>
  <c r="G45" s="1"/>
  <c r="E7"/>
  <c r="D7" s="1"/>
  <c r="P6"/>
  <c r="O6" s="1"/>
  <c r="K6"/>
  <c r="G6"/>
  <c r="E6"/>
  <c r="D6" s="1"/>
  <c r="C6"/>
  <c r="B6"/>
  <c r="C30" l="1"/>
  <c r="L30"/>
  <c r="E30" l="1"/>
  <c r="D30" s="1"/>
  <c r="C45"/>
  <c r="E45" s="1"/>
  <c r="D45" s="1"/>
  <c r="L45"/>
  <c r="K30"/>
  <c r="K45" l="1"/>
  <c r="P45" s="1"/>
  <c r="O45" s="1"/>
  <c r="P30"/>
  <c r="O30" s="1"/>
</calcChain>
</file>

<file path=xl/sharedStrings.xml><?xml version="1.0" encoding="utf-8"?>
<sst xmlns="http://schemas.openxmlformats.org/spreadsheetml/2006/main" count="142" uniqueCount="116">
  <si>
    <t>附表1：</t>
  </si>
  <si>
    <r>
      <rPr>
        <sz val="26"/>
        <color theme="1"/>
        <rFont val="方正小标宋简体"/>
        <family val="3"/>
        <charset val="134"/>
      </rPr>
      <t>南澳县202</t>
    </r>
    <r>
      <rPr>
        <sz val="26"/>
        <color theme="1"/>
        <rFont val="方正小标宋简体"/>
        <family val="3"/>
        <charset val="134"/>
      </rPr>
      <t>5</t>
    </r>
    <r>
      <rPr>
        <sz val="26"/>
        <color theme="1"/>
        <rFont val="方正小标宋简体"/>
        <family val="3"/>
        <charset val="134"/>
      </rPr>
      <t xml:space="preserve">年一般公共预算收支调整情况表 </t>
    </r>
  </si>
  <si>
    <t>单位：万元</t>
  </si>
  <si>
    <t>收　　　　　入</t>
  </si>
  <si>
    <t>2025年                    预算数</t>
  </si>
  <si>
    <t>2025年                    调整预算数</t>
  </si>
  <si>
    <t>比预算数                       +、-%</t>
  </si>
  <si>
    <t>比预算数                        +、-额</t>
  </si>
  <si>
    <t>支出功能分类</t>
  </si>
  <si>
    <t>2025年预算数</t>
  </si>
  <si>
    <t>2025年调整预算数</t>
  </si>
  <si>
    <t>合计</t>
  </si>
  <si>
    <t>本级</t>
  </si>
  <si>
    <t>存量</t>
  </si>
  <si>
    <t>专项</t>
  </si>
  <si>
    <t>一、税收收入</t>
  </si>
  <si>
    <t>一、一般公共服务支出</t>
  </si>
  <si>
    <t xml:space="preserve">    其中：增值税</t>
  </si>
  <si>
    <t>二、外交支出</t>
  </si>
  <si>
    <t xml:space="preserve">  企业所得税</t>
  </si>
  <si>
    <t>三、国防支出</t>
  </si>
  <si>
    <t xml:space="preserve">  个人所得税</t>
  </si>
  <si>
    <t>四、公共安全支出</t>
  </si>
  <si>
    <t xml:space="preserve">  资源税</t>
  </si>
  <si>
    <t>五、教育支出</t>
  </si>
  <si>
    <t xml:space="preserve">  城市维护建设税</t>
  </si>
  <si>
    <t>六、科学技术支出</t>
  </si>
  <si>
    <t xml:space="preserve">  房产税</t>
  </si>
  <si>
    <t>七、文化旅游体育与传媒支出</t>
  </si>
  <si>
    <t xml:space="preserve">  印花税</t>
  </si>
  <si>
    <t>八、社会保障和就业支出</t>
  </si>
  <si>
    <t xml:space="preserve">  城镇土地使用税</t>
  </si>
  <si>
    <t>九、卫生健康支出</t>
  </si>
  <si>
    <t xml:space="preserve">  土地增值税</t>
  </si>
  <si>
    <t>十、节能环保支出</t>
  </si>
  <si>
    <t xml:space="preserve">  车船税</t>
  </si>
  <si>
    <t>十一、城乡社区支出</t>
  </si>
  <si>
    <t xml:space="preserve">  耕地占用税</t>
  </si>
  <si>
    <t>十二、农林水支出</t>
  </si>
  <si>
    <t xml:space="preserve">  契税</t>
  </si>
  <si>
    <t>十三、交通运输支出</t>
  </si>
  <si>
    <t xml:space="preserve">  环境保护税</t>
  </si>
  <si>
    <t>十四、资源勘探工业信息等支出</t>
  </si>
  <si>
    <t xml:space="preserve">  其他税收收入</t>
  </si>
  <si>
    <t>十五、商业服务业等支出</t>
  </si>
  <si>
    <t>二、非税收入</t>
  </si>
  <si>
    <t>十六、金融支出</t>
  </si>
  <si>
    <t xml:space="preserve">    其中：专项收入</t>
  </si>
  <si>
    <t>十七、援助其他地区支出</t>
  </si>
  <si>
    <t xml:space="preserve">  行政事业性收费收入</t>
  </si>
  <si>
    <t>十八、自然资源海洋气象等支出</t>
  </si>
  <si>
    <t xml:space="preserve">  罚没收入</t>
  </si>
  <si>
    <t>十九、住房保障支出</t>
  </si>
  <si>
    <t xml:space="preserve">  国有资本经营收入</t>
  </si>
  <si>
    <t>二十、粮油物资储备支出</t>
  </si>
  <si>
    <t xml:space="preserve">  国有资源（资产）有偿使用收入</t>
  </si>
  <si>
    <t>二十一、灾害防治及应急管理支出</t>
  </si>
  <si>
    <t xml:space="preserve">  捐赠收入</t>
  </si>
  <si>
    <t>二十二、预备费</t>
  </si>
  <si>
    <t xml:space="preserve">  政府住房基金收入</t>
  </si>
  <si>
    <t>二十三、债务付息及发行费支出</t>
  </si>
  <si>
    <t xml:space="preserve">  其他非税收入</t>
  </si>
  <si>
    <t>二十四、其他支出</t>
  </si>
  <si>
    <t>本年收入小计</t>
  </si>
  <si>
    <t>本年支出小计</t>
  </si>
  <si>
    <t>上级补助收入（中央、省、市）</t>
  </si>
  <si>
    <t>上解上级支出</t>
  </si>
  <si>
    <t xml:space="preserve">  返还性收入</t>
  </si>
  <si>
    <t>地方政府债务还本支出</t>
  </si>
  <si>
    <t xml:space="preserve">  一般性转移支付收入</t>
  </si>
  <si>
    <t>补充预算稳定调节基金</t>
  </si>
  <si>
    <t xml:space="preserve">      其中：财力补助</t>
  </si>
  <si>
    <t>一般公共预算调出资金</t>
  </si>
  <si>
    <t xml:space="preserve">  专项转移支付收入</t>
  </si>
  <si>
    <t>结转下年支出</t>
  </si>
  <si>
    <t>债务转贷收入</t>
  </si>
  <si>
    <t>动用预算稳定调节基金</t>
  </si>
  <si>
    <t>调入资金</t>
  </si>
  <si>
    <t>政府性基金算调入资金</t>
  </si>
  <si>
    <t>国有资本经营预算调入资金</t>
  </si>
  <si>
    <t>其他调入资金</t>
  </si>
  <si>
    <t>上年结余收入</t>
  </si>
  <si>
    <t>收 入 总 计</t>
  </si>
  <si>
    <t>支 出 总 计</t>
  </si>
  <si>
    <t>附表2：</t>
  </si>
  <si>
    <r>
      <rPr>
        <sz val="26"/>
        <color theme="1"/>
        <rFont val="方正小标宋简体"/>
        <family val="3"/>
        <charset val="134"/>
      </rPr>
      <t>南澳县202</t>
    </r>
    <r>
      <rPr>
        <sz val="26"/>
        <color theme="1"/>
        <rFont val="方正小标宋简体"/>
        <family val="3"/>
        <charset val="134"/>
      </rPr>
      <t>5</t>
    </r>
    <r>
      <rPr>
        <sz val="26"/>
        <color theme="1"/>
        <rFont val="方正小标宋简体"/>
        <family val="3"/>
        <charset val="134"/>
      </rPr>
      <t xml:space="preserve">年政府性基金预算收支调整情况表 </t>
    </r>
  </si>
  <si>
    <t>2025年
预算数</t>
  </si>
  <si>
    <t>2025年
调整预算数</t>
  </si>
  <si>
    <t>增减额</t>
  </si>
  <si>
    <t>增减比例
%</t>
  </si>
  <si>
    <t>其中：本级</t>
  </si>
  <si>
    <t>其中：专项</t>
  </si>
  <si>
    <t>政府性基金收入</t>
  </si>
  <si>
    <t>文化旅游体育与传媒支出</t>
  </si>
  <si>
    <t xml:space="preserve">  其中：国有土地使用权出让收入</t>
  </si>
  <si>
    <t>社会保障和就业</t>
  </si>
  <si>
    <t xml:space="preserve">       国有土地收益基金收入</t>
  </si>
  <si>
    <t>城乡社区支出</t>
  </si>
  <si>
    <t xml:space="preserve">       城市基础设施配套费收入</t>
  </si>
  <si>
    <t>农林水支出</t>
  </si>
  <si>
    <t xml:space="preserve">       车辆通行费收入</t>
  </si>
  <si>
    <t>交通运输支出</t>
  </si>
  <si>
    <t xml:space="preserve">       污水处理费收入</t>
  </si>
  <si>
    <t>资源勘探信息等支出</t>
  </si>
  <si>
    <t xml:space="preserve">       农业土地开发收入</t>
  </si>
  <si>
    <t>住房保障</t>
  </si>
  <si>
    <t xml:space="preserve">       公用事业附加收入</t>
  </si>
  <si>
    <t>地方政府债务付息支出</t>
  </si>
  <si>
    <t xml:space="preserve">       彩票公益金收入</t>
  </si>
  <si>
    <t>债务发行费用支出</t>
  </si>
  <si>
    <t xml:space="preserve">       其他基金收入</t>
  </si>
  <si>
    <t>其他支出</t>
  </si>
  <si>
    <t>上级补助收入</t>
  </si>
  <si>
    <t>调出资金</t>
  </si>
  <si>
    <t>-</t>
  </si>
  <si>
    <t>年终结余</t>
  </si>
</sst>
</file>

<file path=xl/styles.xml><?xml version="1.0" encoding="utf-8"?>
<styleSheet xmlns="http://schemas.openxmlformats.org/spreadsheetml/2006/main">
  <numFmts count="39">
    <numFmt numFmtId="41" formatCode="_ * #,##0_ ;_ * \-#,##0_ ;_ * &quot;-&quot;_ ;_ @_ "/>
    <numFmt numFmtId="43" formatCode="_ * #,##0.00_ ;_ * \-#,##0.00_ ;_ * &quot;-&quot;??_ ;_ @_ "/>
    <numFmt numFmtId="176" formatCode="_([$€-2]* #,##0.00_);_([$€-2]* \(#,##0.00\);_([$€-2]* &quot;-&quot;??_)"/>
    <numFmt numFmtId="177" formatCode="_-#,##0_-;\(#,##0\);_-\ \ &quot;-&quot;_-;_-@_-"/>
    <numFmt numFmtId="178" formatCode="_-#,##0.00_-;\(#,##0.00\);_-\ \ &quot;-&quot;_-;_-@_-"/>
    <numFmt numFmtId="179" formatCode="mmm/dd/yyyy;_-\ &quot;N/A&quot;_-;_-\ &quot;-&quot;_-"/>
    <numFmt numFmtId="180" formatCode="mmm/yyyy;_-\ &quot;N/A&quot;_-;_-\ &quot;-&quot;_-"/>
    <numFmt numFmtId="181" formatCode="_-#,##0%_-;\(#,##0%\);_-\ &quot;-&quot;_-"/>
    <numFmt numFmtId="182" formatCode="_-#,###,_-;\(#,###,\);_-\ \ &quot;-&quot;_-;_-@_-"/>
    <numFmt numFmtId="183" formatCode="_-#,###.00,_-;\(#,###.00,\);_-\ \ &quot;-&quot;_-;_-@_-"/>
    <numFmt numFmtId="184" formatCode="_-#0&quot;.&quot;0,_-;\(#0&quot;.&quot;0,\);_-\ \ &quot;-&quot;_-;_-@_-"/>
    <numFmt numFmtId="185" formatCode="_-#0&quot;.&quot;0000_-;\(#0&quot;.&quot;0000\);_-\ \ &quot;-&quot;_-;_-@_-"/>
    <numFmt numFmtId="186" formatCode="_-* #,##0_-;\-* #,##0_-;_-* &quot;-&quot;??_-;_-@_-"/>
    <numFmt numFmtId="187" formatCode="&quot;\&quot;#,##0;[Red]&quot;\&quot;&quot;\&quot;&quot;\&quot;&quot;\&quot;&quot;\&quot;&quot;\&quot;&quot;\&quot;\-#,##0"/>
    <numFmt numFmtId="188" formatCode="_-* #,##0.00_-;\-* #,##0.00_-;_-* &quot;-&quot;??_-;_-@_-"/>
    <numFmt numFmtId="189" formatCode="#,##0.0"/>
    <numFmt numFmtId="190" formatCode="_(&quot;$&quot;* #,##0_);_(&quot;$&quot;* \(#,##0\);_(&quot;$&quot;* &quot;-&quot;_);_(@_)"/>
    <numFmt numFmtId="191" formatCode="_(&quot;$&quot;* #,##0.00_);_(&quot;$&quot;* \(#,##0.00\);_(&quot;$&quot;* &quot;-&quot;??_);_(@_)"/>
    <numFmt numFmtId="192" formatCode="#,##0\ &quot; &quot;;\(#,##0\)\ ;&quot;—&quot;&quot; &quot;&quot; &quot;&quot; &quot;&quot; &quot;"/>
    <numFmt numFmtId="193" formatCode="#,##0.00\¥;\-#,##0.00\¥"/>
    <numFmt numFmtId="194" formatCode="_-* #,##0.00\¥_-;\-* #,##0.00\¥_-;_-* &quot;-&quot;??\¥_-;_-@_-"/>
    <numFmt numFmtId="195" formatCode="0.000%"/>
    <numFmt numFmtId="196" formatCode="_-* #,##0\¥_-;\-* #,##0\¥_-;_-* &quot;-&quot;\¥_-;_-@_-"/>
    <numFmt numFmtId="197" formatCode="0.0%"/>
    <numFmt numFmtId="198" formatCode="_-* #,##0_-;\-* #,##0_-;_-* &quot;-&quot;_-;_-@_-"/>
    <numFmt numFmtId="199" formatCode="&quot;$&quot;#,##0;\-&quot;$&quot;#,##0"/>
    <numFmt numFmtId="200" formatCode="#,##0.00\¥;[Red]\-#,##0.00\¥"/>
    <numFmt numFmtId="201" formatCode="_(&quot;$&quot;* #,##0_);_(&quot;$&quot;* \(#,##0\);_(&quot;$&quot;* &quot;-&quot;??_);_(@_)"/>
    <numFmt numFmtId="202" formatCode="mmm\ dd\,\ yy"/>
    <numFmt numFmtId="203" formatCode="_(&quot;$&quot;* #,##0.0_);_(&quot;$&quot;* \(#,##0.0\);_(&quot;$&quot;* &quot;-&quot;??_);_(@_)"/>
    <numFmt numFmtId="204" formatCode="mm/dd/yy_)"/>
    <numFmt numFmtId="205" formatCode="_(* #,##0.00_);_(* \(#,##0.00\);_(* &quot;-&quot;??_);_(@_)"/>
    <numFmt numFmtId="206" formatCode="_(* #,##0_);_(* \(#,##0\);_(* &quot;-&quot;_);_(@_)"/>
    <numFmt numFmtId="207" formatCode="_ * #,##0_ ;_ * \-#,##0_ ;_ * &quot;-&quot;??_ ;_ @_ "/>
    <numFmt numFmtId="208" formatCode="0_);[Red]\(0\)"/>
    <numFmt numFmtId="209" formatCode="0_ "/>
    <numFmt numFmtId="210" formatCode="0.00_ "/>
    <numFmt numFmtId="211" formatCode="0.0_ "/>
    <numFmt numFmtId="212" formatCode="#,##0_ "/>
  </numFmts>
  <fonts count="121"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26"/>
      <color theme="1"/>
      <name val="方正小标宋简体"/>
      <charset val="134"/>
    </font>
    <font>
      <sz val="26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ＭＳ Ｐゴシック"/>
      <family val="2"/>
    </font>
    <font>
      <sz val="12"/>
      <name val="???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Times New Roman"/>
      <family val="1"/>
    </font>
    <font>
      <b/>
      <sz val="10"/>
      <name val="Helv"/>
      <family val="2"/>
    </font>
    <font>
      <i/>
      <sz val="12"/>
      <name val="Times New Roman"/>
      <family val="1"/>
    </font>
    <font>
      <b/>
      <sz val="8"/>
      <name val="Arial"/>
      <family val="2"/>
    </font>
    <font>
      <sz val="10"/>
      <name val="MS Serif"/>
      <family val="1"/>
    </font>
    <font>
      <sz val="10"/>
      <name val="Courier"/>
      <family val="3"/>
    </font>
    <font>
      <sz val="20"/>
      <name val="Letter Gothic (W1)"/>
      <family val="1"/>
    </font>
    <font>
      <sz val="10"/>
      <name val="MS Sans Serif"/>
      <family val="1"/>
    </font>
    <font>
      <sz val="10"/>
      <name val="MS Sans Serif"/>
      <family val="2"/>
    </font>
    <font>
      <sz val="10"/>
      <color indexed="16"/>
      <name val="MS Serif"/>
      <family val="1"/>
    </font>
    <font>
      <sz val="8"/>
      <name val="Arial"/>
      <family val="2"/>
    </font>
    <font>
      <sz val="11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sz val="12"/>
      <name val="宋体"/>
      <family val="3"/>
      <charset val="134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b/>
      <sz val="11"/>
      <name val="Helv"/>
      <family val="2"/>
    </font>
    <font>
      <sz val="7"/>
      <name val="Small Fonts"/>
      <charset val="134"/>
    </font>
    <font>
      <sz val="10"/>
      <color indexed="8"/>
      <name val="MS Sans Serif"/>
      <family val="2"/>
    </font>
    <font>
      <sz val="10"/>
      <name val="Tms Rmn"/>
      <family val="1"/>
    </font>
    <font>
      <b/>
      <sz val="10"/>
      <name val="Arial"/>
      <family val="2"/>
    </font>
    <font>
      <b/>
      <sz val="14"/>
      <color indexed="9"/>
      <name val="Times New Roma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8"/>
      <color indexed="8"/>
      <name val="Helv"/>
      <family val="2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5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color indexed="20"/>
      <name val="宋体"/>
      <family val="3"/>
      <charset val="134"/>
    </font>
    <font>
      <sz val="10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等线"/>
      <charset val="134"/>
    </font>
    <font>
      <sz val="12"/>
      <color indexed="8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等线"/>
      <charset val="134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b/>
      <sz val="10"/>
      <name val="MS Sans Serif"/>
      <family val="2"/>
    </font>
    <font>
      <sz val="11"/>
      <color indexed="17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color indexed="17"/>
      <name val="宋体"/>
      <family val="3"/>
      <charset val="134"/>
    </font>
    <font>
      <sz val="10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8"/>
      <name val="Tahoma"/>
      <family val="2"/>
    </font>
    <font>
      <sz val="11"/>
      <name val="蹈框"/>
      <charset val="134"/>
    </font>
    <font>
      <sz val="11"/>
      <color indexed="60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Courier"/>
      <family val="3"/>
    </font>
    <font>
      <sz val="12"/>
      <name val="바탕체"/>
      <charset val="134"/>
    </font>
    <font>
      <sz val="26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</fonts>
  <fills count="116">
    <fill>
      <patternFill patternType="none"/>
    </fill>
    <fill>
      <patternFill patternType="gray125"/>
    </fill>
    <fill>
      <patternFill patternType="solid">
        <fgColor theme="4" tint="0.79970702230903046"/>
        <bgColor indexed="64"/>
      </patternFill>
    </fill>
    <fill>
      <patternFill patternType="solid">
        <fgColor theme="4" tint="0.799645985290078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55442976165048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6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8" tint="0.79961546678060247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79946287423322249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9" tint="0.7994628742332224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6">
    <xf numFmtId="0" fontId="0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6" fontId="19" fillId="0" borderId="0"/>
    <xf numFmtId="49" fontId="20" fillId="0" borderId="0" applyProtection="0">
      <alignment horizontal="left"/>
    </xf>
    <xf numFmtId="176" fontId="21" fillId="0" borderId="0">
      <protection locked="0"/>
    </xf>
    <xf numFmtId="0" fontId="21" fillId="0" borderId="0">
      <protection locked="0"/>
    </xf>
    <xf numFmtId="176" fontId="22" fillId="0" borderId="0"/>
    <xf numFmtId="0" fontId="22" fillId="0" borderId="0"/>
    <xf numFmtId="176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6" fontId="21" fillId="0" borderId="0"/>
    <xf numFmtId="177" fontId="20" fillId="0" borderId="0" applyFill="0" applyBorder="0" applyProtection="0">
      <alignment horizontal="right"/>
    </xf>
    <xf numFmtId="178" fontId="20" fillId="0" borderId="0" applyFill="0" applyBorder="0" applyProtection="0">
      <alignment horizontal="right"/>
    </xf>
    <xf numFmtId="179" fontId="24" fillId="0" borderId="0" applyFill="0" applyBorder="0" applyProtection="0">
      <alignment horizontal="center"/>
    </xf>
    <xf numFmtId="180" fontId="24" fillId="0" borderId="0" applyFill="0" applyBorder="0" applyProtection="0">
      <alignment horizontal="center"/>
    </xf>
    <xf numFmtId="181" fontId="25" fillId="0" borderId="0" applyFill="0" applyBorder="0" applyProtection="0">
      <alignment horizontal="right"/>
    </xf>
    <xf numFmtId="182" fontId="20" fillId="0" borderId="0" applyFill="0" applyBorder="0" applyProtection="0">
      <alignment horizontal="right"/>
    </xf>
    <xf numFmtId="183" fontId="20" fillId="0" borderId="0" applyFill="0" applyBorder="0" applyProtection="0">
      <alignment horizontal="right"/>
    </xf>
    <xf numFmtId="184" fontId="20" fillId="0" borderId="0" applyFill="0" applyBorder="0" applyProtection="0">
      <alignment horizontal="right"/>
    </xf>
    <xf numFmtId="185" fontId="20" fillId="0" borderId="0" applyFill="0" applyBorder="0" applyProtection="0">
      <alignment horizontal="right"/>
    </xf>
    <xf numFmtId="0" fontId="17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60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9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63" borderId="0" applyNumberFormat="0" applyBorder="0" applyAlignment="0" applyProtection="0">
      <alignment vertical="center"/>
    </xf>
    <xf numFmtId="0" fontId="26" fillId="64" borderId="0" applyNumberFormat="0" applyBorder="0" applyAlignment="0" applyProtection="0">
      <alignment vertical="center"/>
    </xf>
    <xf numFmtId="0" fontId="26" fillId="65" borderId="0" applyNumberFormat="0" applyBorder="0" applyAlignment="0" applyProtection="0">
      <alignment vertical="center"/>
    </xf>
    <xf numFmtId="0" fontId="26" fillId="63" borderId="0" applyNumberFormat="0" applyBorder="0" applyAlignment="0" applyProtection="0">
      <alignment vertical="center"/>
    </xf>
    <xf numFmtId="0" fontId="26" fillId="66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8" borderId="0" applyNumberFormat="0" applyBorder="0" applyAlignment="0" applyProtection="0">
      <alignment vertical="center"/>
    </xf>
    <xf numFmtId="0" fontId="26" fillId="69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17" fillId="68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26" fillId="71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17" fillId="69" borderId="0" applyNumberFormat="0" applyBorder="0" applyAlignment="0" applyProtection="0">
      <alignment vertical="center"/>
    </xf>
    <xf numFmtId="0" fontId="17" fillId="67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17" fillId="72" borderId="0" applyNumberFormat="0" applyBorder="0" applyAlignment="0" applyProtection="0">
      <alignment vertical="center"/>
    </xf>
    <xf numFmtId="0" fontId="26" fillId="73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17" fillId="70" borderId="0" applyNumberFormat="0" applyBorder="0" applyAlignment="0" applyProtection="0">
      <alignment vertical="center"/>
    </xf>
    <xf numFmtId="0" fontId="17" fillId="65" borderId="0" applyNumberFormat="0" applyBorder="0" applyAlignment="0" applyProtection="0">
      <alignment vertical="center"/>
    </xf>
    <xf numFmtId="0" fontId="26" fillId="75" borderId="0" applyNumberFormat="0" applyBorder="0" applyAlignment="0" applyProtection="0">
      <alignment vertical="center"/>
    </xf>
    <xf numFmtId="0" fontId="26" fillId="76" borderId="0" applyNumberFormat="0" applyBorder="0" applyAlignment="0" applyProtection="0">
      <alignment vertical="center"/>
    </xf>
    <xf numFmtId="0" fontId="26" fillId="77" borderId="0" applyNumberFormat="0" applyBorder="0" applyAlignment="0" applyProtection="0">
      <alignment vertical="center"/>
    </xf>
    <xf numFmtId="0" fontId="26" fillId="78" borderId="0" applyNumberFormat="0" applyBorder="0" applyAlignment="0" applyProtection="0">
      <alignment vertical="center"/>
    </xf>
    <xf numFmtId="0" fontId="26" fillId="79" borderId="0" applyNumberFormat="0" applyBorder="0" applyAlignment="0" applyProtection="0">
      <alignment vertical="center"/>
    </xf>
    <xf numFmtId="0" fontId="26" fillId="80" borderId="0" applyNumberFormat="0" applyBorder="0" applyAlignment="0" applyProtection="0">
      <alignment vertical="center"/>
    </xf>
    <xf numFmtId="0" fontId="26" fillId="81" borderId="0" applyNumberFormat="0" applyBorder="0" applyAlignment="0" applyProtection="0">
      <alignment vertical="center"/>
    </xf>
    <xf numFmtId="0" fontId="26" fillId="82" borderId="0" applyNumberFormat="0" applyBorder="0" applyAlignment="0" applyProtection="0">
      <alignment vertical="center"/>
    </xf>
    <xf numFmtId="0" fontId="26" fillId="83" borderId="0" applyNumberFormat="0" applyBorder="0" applyAlignment="0" applyProtection="0">
      <alignment vertical="center"/>
    </xf>
    <xf numFmtId="0" fontId="17" fillId="81" borderId="0" applyNumberFormat="0" applyBorder="0" applyAlignment="0" applyProtection="0">
      <alignment vertical="center"/>
    </xf>
    <xf numFmtId="0" fontId="26" fillId="84" borderId="0" applyNumberFormat="0" applyBorder="0" applyAlignment="0" applyProtection="0">
      <alignment vertical="center"/>
    </xf>
    <xf numFmtId="0" fontId="17" fillId="79" borderId="0" applyNumberFormat="0" applyBorder="0" applyAlignment="0" applyProtection="0">
      <alignment vertical="center"/>
    </xf>
    <xf numFmtId="0" fontId="17" fillId="78" borderId="0" applyNumberFormat="0" applyBorder="0" applyAlignment="0" applyProtection="0">
      <alignment vertical="center"/>
    </xf>
    <xf numFmtId="0" fontId="26" fillId="85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17" fillId="76" borderId="0" applyNumberFormat="0" applyBorder="0" applyAlignment="0" applyProtection="0">
      <alignment vertical="center"/>
    </xf>
    <xf numFmtId="0" fontId="17" fillId="82" borderId="0" applyNumberFormat="0" applyBorder="0" applyAlignment="0" applyProtection="0">
      <alignment vertical="center"/>
    </xf>
    <xf numFmtId="0" fontId="26" fillId="86" borderId="0" applyNumberFormat="0" applyBorder="0" applyAlignment="0" applyProtection="0">
      <alignment vertical="center"/>
    </xf>
    <xf numFmtId="0" fontId="17" fillId="83" borderId="0" applyNumberFormat="0" applyBorder="0" applyAlignment="0" applyProtection="0">
      <alignment vertical="center"/>
    </xf>
    <xf numFmtId="0" fontId="17" fillId="77" borderId="0" applyNumberFormat="0" applyBorder="0" applyAlignment="0" applyProtection="0">
      <alignment vertical="center"/>
    </xf>
    <xf numFmtId="0" fontId="17" fillId="84" borderId="0" applyNumberFormat="0" applyBorder="0" applyAlignment="0" applyProtection="0">
      <alignment vertical="center"/>
    </xf>
    <xf numFmtId="0" fontId="17" fillId="86" borderId="0" applyNumberFormat="0" applyBorder="0" applyAlignment="0" applyProtection="0">
      <alignment vertical="center"/>
    </xf>
    <xf numFmtId="0" fontId="26" fillId="87" borderId="0" applyNumberFormat="0" applyBorder="0" applyAlignment="0" applyProtection="0">
      <alignment vertical="center"/>
    </xf>
    <xf numFmtId="0" fontId="26" fillId="8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6" fillId="89" borderId="0" applyNumberFormat="0" applyBorder="0" applyAlignment="0" applyProtection="0">
      <alignment vertical="center"/>
    </xf>
    <xf numFmtId="0" fontId="17" fillId="8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7" fillId="90" borderId="0" applyNumberFormat="0" applyBorder="0" applyAlignment="0" applyProtection="0">
      <alignment vertical="center"/>
    </xf>
    <xf numFmtId="0" fontId="26" fillId="90" borderId="0" applyNumberFormat="0" applyBorder="0" applyAlignment="0" applyProtection="0">
      <alignment vertical="center"/>
    </xf>
    <xf numFmtId="0" fontId="27" fillId="91" borderId="0" applyNumberFormat="0" applyBorder="0" applyAlignment="0" applyProtection="0">
      <alignment vertical="center"/>
    </xf>
    <xf numFmtId="0" fontId="26" fillId="92" borderId="0" applyNumberFormat="0" applyBorder="0" applyAlignment="0" applyProtection="0">
      <alignment vertical="center"/>
    </xf>
    <xf numFmtId="0" fontId="27" fillId="93" borderId="0" applyNumberFormat="0" applyBorder="0" applyAlignment="0" applyProtection="0">
      <alignment vertical="center"/>
    </xf>
    <xf numFmtId="0" fontId="28" fillId="91" borderId="0" applyNumberFormat="0" applyBorder="0" applyAlignment="0" applyProtection="0">
      <alignment vertical="center"/>
    </xf>
    <xf numFmtId="0" fontId="17" fillId="92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7" fillId="94" borderId="0" applyNumberFormat="0" applyBorder="0" applyAlignment="0" applyProtection="0">
      <alignment vertical="center"/>
    </xf>
    <xf numFmtId="0" fontId="26" fillId="95" borderId="0" applyNumberFormat="0" applyBorder="0" applyAlignment="0" applyProtection="0">
      <alignment vertical="center"/>
    </xf>
    <xf numFmtId="0" fontId="17" fillId="95" borderId="0" applyNumberFormat="0" applyBorder="0" applyAlignment="0" applyProtection="0">
      <alignment vertical="center"/>
    </xf>
    <xf numFmtId="0" fontId="26" fillId="9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7" fillId="96" borderId="0" applyNumberFormat="0" applyBorder="0" applyAlignment="0" applyProtection="0">
      <alignment vertical="center"/>
    </xf>
    <xf numFmtId="0" fontId="27" fillId="97" borderId="0" applyNumberFormat="0" applyBorder="0" applyAlignment="0" applyProtection="0">
      <alignment vertical="center"/>
    </xf>
    <xf numFmtId="0" fontId="28" fillId="97" borderId="0" applyNumberFormat="0" applyBorder="0" applyAlignment="0" applyProtection="0">
      <alignment vertical="center"/>
    </xf>
    <xf numFmtId="0" fontId="26" fillId="98" borderId="0" applyNumberFormat="0" applyBorder="0" applyAlignment="0" applyProtection="0">
      <alignment vertical="center"/>
    </xf>
    <xf numFmtId="0" fontId="17" fillId="98" borderId="0" applyNumberFormat="0" applyBorder="0" applyAlignment="0" applyProtection="0">
      <alignment vertical="center"/>
    </xf>
    <xf numFmtId="0" fontId="29" fillId="9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100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91" borderId="0" applyNumberFormat="0" applyBorder="0" applyAlignment="0" applyProtection="0">
      <alignment vertical="center"/>
    </xf>
    <xf numFmtId="0" fontId="29" fillId="97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01" borderId="0" applyNumberFormat="0" applyBorder="0" applyAlignment="0" applyProtection="0">
      <alignment vertical="center"/>
    </xf>
    <xf numFmtId="0" fontId="29" fillId="102" borderId="0" applyNumberFormat="0" applyBorder="0" applyAlignment="0" applyProtection="0">
      <alignment vertical="center"/>
    </xf>
    <xf numFmtId="0" fontId="29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176" fontId="31" fillId="0" borderId="0">
      <alignment horizontal="center" wrapText="1"/>
      <protection locked="0"/>
    </xf>
    <xf numFmtId="0" fontId="31" fillId="0" borderId="0">
      <alignment horizontal="center" wrapText="1"/>
      <protection locked="0"/>
    </xf>
    <xf numFmtId="186" fontId="22" fillId="0" borderId="0" applyFill="0" applyBorder="0" applyAlignment="0"/>
    <xf numFmtId="176" fontId="32" fillId="0" borderId="0"/>
    <xf numFmtId="0" fontId="32" fillId="0" borderId="0"/>
    <xf numFmtId="176" fontId="23" fillId="0" borderId="0" applyNumberFormat="0" applyFill="0" applyBorder="0" applyAlignment="0" applyProtection="0">
      <alignment vertical="top"/>
    </xf>
    <xf numFmtId="176" fontId="33" fillId="0" borderId="0" applyFill="0" applyBorder="0">
      <alignment horizontal="right"/>
    </xf>
    <xf numFmtId="0" fontId="33" fillId="0" borderId="0" applyFill="0" applyBorder="0">
      <alignment horizontal="right"/>
    </xf>
    <xf numFmtId="176" fontId="22" fillId="0" borderId="0" applyFill="0" applyBorder="0">
      <alignment horizontal="right"/>
    </xf>
    <xf numFmtId="0" fontId="22" fillId="0" borderId="0" applyFill="0" applyBorder="0">
      <alignment horizontal="right"/>
    </xf>
    <xf numFmtId="176" fontId="34" fillId="0" borderId="4">
      <alignment horizontal="center"/>
    </xf>
    <xf numFmtId="187" fontId="21" fillId="0" borderId="0"/>
    <xf numFmtId="41" fontId="21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20" fillId="0" borderId="0"/>
    <xf numFmtId="176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176" fontId="36" fillId="0" borderId="0" applyNumberFormat="0" applyAlignment="0"/>
    <xf numFmtId="0" fontId="36" fillId="0" borderId="0" applyNumberFormat="0" applyAlignment="0"/>
    <xf numFmtId="190" fontId="37" fillId="0" borderId="0" applyFont="0" applyFill="0" applyBorder="0" applyAlignment="0" applyProtection="0"/>
    <xf numFmtId="191" fontId="37" fillId="0" borderId="0" applyFont="0" applyFill="0" applyBorder="0" applyAlignment="0" applyProtection="0"/>
    <xf numFmtId="15" fontId="38" fillId="0" borderId="0"/>
    <xf numFmtId="15" fontId="39" fillId="0" borderId="0"/>
    <xf numFmtId="176" fontId="40" fillId="0" borderId="0" applyNumberFormat="0" applyAlignment="0">
      <alignment horizontal="left"/>
    </xf>
    <xf numFmtId="0" fontId="40" fillId="0" borderId="0" applyNumberFormat="0" applyAlignment="0">
      <alignment horizontal="left"/>
    </xf>
    <xf numFmtId="176" fontId="41" fillId="104" borderId="2"/>
    <xf numFmtId="0" fontId="41" fillId="104" borderId="2"/>
    <xf numFmtId="176" fontId="20" fillId="0" borderId="0" applyFont="0" applyFill="0" applyBorder="0" applyAlignment="0" applyProtection="0"/>
    <xf numFmtId="192" fontId="42" fillId="0" borderId="0">
      <alignment horizontal="right"/>
    </xf>
    <xf numFmtId="38" fontId="41" fillId="94" borderId="0" applyNumberFormat="0" applyBorder="0" applyAlignment="0" applyProtection="0"/>
    <xf numFmtId="176" fontId="43" fillId="0" borderId="0">
      <alignment horizontal="left"/>
    </xf>
    <xf numFmtId="0" fontId="43" fillId="0" borderId="0">
      <alignment horizontal="left"/>
    </xf>
    <xf numFmtId="176" fontId="44" fillId="0" borderId="13" applyNumberFormat="0" applyAlignment="0" applyProtection="0">
      <alignment horizontal="left" vertical="center"/>
    </xf>
    <xf numFmtId="0" fontId="44" fillId="0" borderId="13" applyNumberFormat="0" applyAlignment="0" applyProtection="0">
      <alignment horizontal="left" vertical="center"/>
    </xf>
    <xf numFmtId="176" fontId="44" fillId="0" borderId="8">
      <alignment horizontal="left" vertical="center"/>
    </xf>
    <xf numFmtId="0" fontId="44" fillId="0" borderId="8">
      <alignment horizontal="left" vertical="center"/>
    </xf>
    <xf numFmtId="10" fontId="41" fillId="105" borderId="2" applyNumberFormat="0" applyBorder="0" applyAlignment="0" applyProtection="0"/>
    <xf numFmtId="193" fontId="45" fillId="106" borderId="0"/>
    <xf numFmtId="193" fontId="7" fillId="106" borderId="0"/>
    <xf numFmtId="176" fontId="33" fillId="8" borderId="0" applyNumberFormat="0" applyFont="0" applyBorder="0" applyAlignment="0" applyProtection="0">
      <alignment horizontal="right"/>
    </xf>
    <xf numFmtId="0" fontId="33" fillId="8" borderId="0" applyNumberFormat="0" applyFont="0" applyBorder="0" applyAlignment="0" applyProtection="0">
      <alignment horizontal="right"/>
    </xf>
    <xf numFmtId="38" fontId="46" fillId="0" borderId="0"/>
    <xf numFmtId="38" fontId="47" fillId="0" borderId="0"/>
    <xf numFmtId="38" fontId="48" fillId="0" borderId="0"/>
    <xf numFmtId="38" fontId="33" fillId="0" borderId="0"/>
    <xf numFmtId="176" fontId="42" fillId="0" borderId="0"/>
    <xf numFmtId="0" fontId="42" fillId="0" borderId="0"/>
    <xf numFmtId="176" fontId="22" fillId="0" borderId="0" applyFont="0" applyFill="0">
      <alignment horizontal="fill"/>
    </xf>
    <xf numFmtId="0" fontId="22" fillId="0" borderId="0" applyFont="0" applyFill="0">
      <alignment horizontal="fill"/>
    </xf>
    <xf numFmtId="193" fontId="45" fillId="107" borderId="0"/>
    <xf numFmtId="193" fontId="7" fillId="107" borderId="0"/>
    <xf numFmtId="194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76" fontId="49" fillId="0" borderId="14"/>
    <xf numFmtId="0" fontId="49" fillId="0" borderId="14"/>
    <xf numFmtId="196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176" fontId="20" fillId="0" borderId="0"/>
    <xf numFmtId="0" fontId="20" fillId="0" borderId="0"/>
    <xf numFmtId="37" fontId="50" fillId="0" borderId="0"/>
    <xf numFmtId="0" fontId="17" fillId="0" borderId="0"/>
    <xf numFmtId="39" fontId="7" fillId="0" borderId="0"/>
    <xf numFmtId="39" fontId="45" fillId="0" borderId="0"/>
    <xf numFmtId="0" fontId="26" fillId="0" borderId="0"/>
    <xf numFmtId="176" fontId="51" fillId="0" borderId="0"/>
    <xf numFmtId="188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14" fontId="31" fillId="0" borderId="0">
      <alignment horizontal="center" wrapText="1"/>
      <protection locked="0"/>
    </xf>
    <xf numFmtId="10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176" fontId="41" fillId="94" borderId="2"/>
    <xf numFmtId="0" fontId="41" fillId="94" borderId="2"/>
    <xf numFmtId="199" fontId="52" fillId="0" borderId="0"/>
    <xf numFmtId="176" fontId="39" fillId="0" borderId="0" applyNumberFormat="0" applyFont="0" applyFill="0" applyBorder="0" applyAlignment="0" applyProtection="0">
      <alignment horizontal="left"/>
    </xf>
    <xf numFmtId="0" fontId="39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176" fontId="38" fillId="0" borderId="0" applyNumberFormat="0" applyFont="0" applyFill="0" applyBorder="0" applyAlignment="0" applyProtection="0">
      <alignment horizontal="left"/>
    </xf>
    <xf numFmtId="200" fontId="45" fillId="0" borderId="0" applyNumberFormat="0" applyFill="0" applyBorder="0" applyAlignment="0" applyProtection="0">
      <alignment horizontal="left"/>
    </xf>
    <xf numFmtId="200" fontId="7" fillId="0" borderId="0" applyNumberFormat="0" applyFill="0" applyBorder="0" applyAlignment="0" applyProtection="0">
      <alignment horizontal="left"/>
    </xf>
    <xf numFmtId="176" fontId="53" fillId="0" borderId="0" applyNumberFormat="0" applyFill="0" applyBorder="0" applyAlignment="0" applyProtection="0"/>
    <xf numFmtId="176" fontId="54" fillId="108" borderId="0" applyNumberFormat="0"/>
    <xf numFmtId="0" fontId="54" fillId="108" borderId="0" applyNumberFormat="0"/>
    <xf numFmtId="176" fontId="55" fillId="0" borderId="2">
      <alignment horizontal="center"/>
    </xf>
    <xf numFmtId="0" fontId="55" fillId="0" borderId="2">
      <alignment horizontal="center"/>
    </xf>
    <xf numFmtId="176" fontId="55" fillId="0" borderId="0">
      <alignment horizontal="center" vertical="center"/>
    </xf>
    <xf numFmtId="0" fontId="55" fillId="0" borderId="0">
      <alignment horizontal="center" vertical="center"/>
    </xf>
    <xf numFmtId="176" fontId="56" fillId="0" borderId="0" applyNumberFormat="0" applyFill="0">
      <alignment horizontal="left" vertical="center"/>
    </xf>
    <xf numFmtId="0" fontId="56" fillId="0" borderId="0" applyNumberFormat="0" applyFill="0">
      <alignment horizontal="left" vertical="center"/>
    </xf>
    <xf numFmtId="176" fontId="49" fillId="0" borderId="0"/>
    <xf numFmtId="0" fontId="49" fillId="0" borderId="0"/>
    <xf numFmtId="40" fontId="57" fillId="0" borderId="0" applyBorder="0">
      <alignment horizontal="right"/>
    </xf>
    <xf numFmtId="9" fontId="7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8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6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/>
    <xf numFmtId="0" fontId="61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3" fillId="0" borderId="16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6" fillId="0" borderId="18" applyNumberFormat="0" applyFill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0" fontId="69" fillId="0" borderId="20" applyNumberFormat="0" applyFill="0" applyAlignment="0" applyProtection="0">
      <alignment vertical="center"/>
    </xf>
    <xf numFmtId="0" fontId="70" fillId="0" borderId="19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176" fontId="72" fillId="26" borderId="0" applyNumberFormat="0" applyBorder="0" applyAlignment="0" applyProtection="0">
      <alignment vertical="center"/>
    </xf>
    <xf numFmtId="176" fontId="73" fillId="26" borderId="0" applyNumberFormat="0" applyBorder="0" applyAlignment="0" applyProtection="0">
      <alignment vertical="center"/>
    </xf>
    <xf numFmtId="0" fontId="73" fillId="48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176" fontId="74" fillId="26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176" fontId="75" fillId="26" borderId="0" applyNumberFormat="0" applyBorder="0" applyAlignment="0" applyProtection="0">
      <alignment vertical="center"/>
    </xf>
    <xf numFmtId="176" fontId="76" fillId="26" borderId="0" applyNumberFormat="0" applyBorder="0" applyAlignment="0" applyProtection="0">
      <alignment vertical="center"/>
    </xf>
    <xf numFmtId="0" fontId="76" fillId="26" borderId="0" applyNumberFormat="0" applyBorder="0" applyAlignment="0" applyProtection="0">
      <alignment vertical="center"/>
    </xf>
    <xf numFmtId="0" fontId="73" fillId="109" borderId="0" applyNumberFormat="0" applyBorder="0" applyAlignment="0" applyProtection="0">
      <alignment vertical="center"/>
    </xf>
    <xf numFmtId="0" fontId="72" fillId="109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0" borderId="0">
      <alignment vertical="center"/>
    </xf>
    <xf numFmtId="0" fontId="77" fillId="0" borderId="0"/>
    <xf numFmtId="0" fontId="27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7" fillId="0" borderId="0"/>
    <xf numFmtId="0" fontId="58" fillId="0" borderId="0"/>
    <xf numFmtId="0" fontId="78" fillId="0" borderId="0">
      <alignment vertical="center"/>
    </xf>
    <xf numFmtId="0" fontId="79" fillId="0" borderId="0">
      <alignment vertical="center"/>
    </xf>
    <xf numFmtId="0" fontId="7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80" fillId="0" borderId="0">
      <alignment vertical="center"/>
    </xf>
    <xf numFmtId="176" fontId="7" fillId="0" borderId="0"/>
    <xf numFmtId="0" fontId="81" fillId="0" borderId="0"/>
    <xf numFmtId="0" fontId="7" fillId="0" borderId="0">
      <alignment vertical="center"/>
    </xf>
    <xf numFmtId="0" fontId="82" fillId="0" borderId="0">
      <alignment vertical="center"/>
    </xf>
    <xf numFmtId="0" fontId="83" fillId="0" borderId="0"/>
    <xf numFmtId="176" fontId="28" fillId="0" borderId="0">
      <alignment vertical="center"/>
    </xf>
    <xf numFmtId="176" fontId="27" fillId="0" borderId="0">
      <alignment vertical="center"/>
    </xf>
    <xf numFmtId="0" fontId="81" fillId="0" borderId="0"/>
    <xf numFmtId="176" fontId="7" fillId="0" borderId="0"/>
    <xf numFmtId="0" fontId="21" fillId="0" borderId="0"/>
    <xf numFmtId="0" fontId="60" fillId="0" borderId="0"/>
    <xf numFmtId="0" fontId="84" fillId="0" borderId="0">
      <alignment vertical="center"/>
    </xf>
    <xf numFmtId="0" fontId="21" fillId="0" borderId="0"/>
    <xf numFmtId="0" fontId="21" fillId="0" borderId="0"/>
    <xf numFmtId="176" fontId="45" fillId="0" borderId="0"/>
    <xf numFmtId="176" fontId="85" fillId="0" borderId="0">
      <alignment vertical="center"/>
    </xf>
    <xf numFmtId="0" fontId="86" fillId="0" borderId="0">
      <alignment vertical="center"/>
    </xf>
    <xf numFmtId="0" fontId="85" fillId="0" borderId="0">
      <alignment vertical="center"/>
    </xf>
    <xf numFmtId="0" fontId="21" fillId="0" borderId="0"/>
    <xf numFmtId="176" fontId="86" fillId="0" borderId="0">
      <alignment vertical="center"/>
    </xf>
    <xf numFmtId="0" fontId="87" fillId="0" borderId="0">
      <alignment vertical="center"/>
    </xf>
    <xf numFmtId="0" fontId="85" fillId="0" borderId="0" applyFont="0" applyAlignment="0">
      <alignment vertical="center"/>
    </xf>
    <xf numFmtId="0" fontId="86" fillId="0" borderId="0" applyFont="0" applyAlignment="0">
      <alignment vertical="center"/>
    </xf>
    <xf numFmtId="0" fontId="88" fillId="0" borderId="0"/>
    <xf numFmtId="0" fontId="89" fillId="0" borderId="0"/>
    <xf numFmtId="0" fontId="7" fillId="0" borderId="0"/>
    <xf numFmtId="0" fontId="45" fillId="0" borderId="0"/>
    <xf numFmtId="176" fontId="7" fillId="0" borderId="0"/>
    <xf numFmtId="0" fontId="7" fillId="0" borderId="0"/>
    <xf numFmtId="176" fontId="45" fillId="0" borderId="0"/>
    <xf numFmtId="176" fontId="7" fillId="0" borderId="0">
      <alignment vertical="center"/>
    </xf>
    <xf numFmtId="0" fontId="7" fillId="0" borderId="0"/>
    <xf numFmtId="0" fontId="90" fillId="0" borderId="0" applyNumberFormat="0" applyFill="0" applyBorder="0" applyAlignment="0" applyProtection="0">
      <alignment vertical="center"/>
    </xf>
    <xf numFmtId="176" fontId="91" fillId="0" borderId="0" applyNumberFormat="0" applyFill="0" applyBorder="0" applyAlignment="0" applyProtection="0"/>
    <xf numFmtId="176" fontId="77" fillId="0" borderId="0" applyFill="0" applyBorder="0" applyAlignment="0"/>
    <xf numFmtId="0" fontId="81" fillId="0" borderId="0" applyFill="0" applyBorder="0" applyAlignment="0"/>
    <xf numFmtId="0" fontId="77" fillId="0" borderId="0" applyFill="0" applyBorder="0" applyAlignment="0"/>
    <xf numFmtId="176" fontId="81" fillId="0" borderId="0" applyFill="0" applyBorder="0" applyAlignment="0"/>
    <xf numFmtId="0" fontId="92" fillId="33" borderId="0" applyNumberFormat="0" applyBorder="0" applyAlignment="0" applyProtection="0">
      <alignment vertical="center"/>
    </xf>
    <xf numFmtId="0" fontId="92" fillId="17" borderId="0" applyNumberFormat="0" applyBorder="0" applyAlignment="0" applyProtection="0">
      <alignment vertical="center"/>
    </xf>
    <xf numFmtId="0" fontId="93" fillId="33" borderId="0" applyNumberFormat="0" applyBorder="0" applyAlignment="0" applyProtection="0">
      <alignment vertical="center"/>
    </xf>
    <xf numFmtId="176" fontId="93" fillId="33" borderId="0" applyNumberFormat="0" applyBorder="0" applyAlignment="0" applyProtection="0">
      <alignment vertical="center"/>
    </xf>
    <xf numFmtId="176" fontId="92" fillId="33" borderId="0" applyNumberFormat="0" applyBorder="0" applyAlignment="0" applyProtection="0">
      <alignment vertical="center"/>
    </xf>
    <xf numFmtId="0" fontId="93" fillId="17" borderId="0" applyNumberFormat="0" applyBorder="0" applyAlignment="0" applyProtection="0">
      <alignment vertical="center"/>
    </xf>
    <xf numFmtId="176" fontId="94" fillId="33" borderId="0" applyNumberFormat="0" applyBorder="0" applyAlignment="0" applyProtection="0">
      <alignment vertical="center"/>
    </xf>
    <xf numFmtId="0" fontId="94" fillId="33" borderId="0" applyNumberFormat="0" applyBorder="0" applyAlignment="0" applyProtection="0">
      <alignment vertical="center"/>
    </xf>
    <xf numFmtId="0" fontId="95" fillId="33" borderId="0" applyNumberFormat="0" applyBorder="0" applyAlignment="0" applyProtection="0">
      <alignment vertical="center"/>
    </xf>
    <xf numFmtId="176" fontId="95" fillId="33" borderId="0" applyNumberFormat="0" applyBorder="0" applyAlignment="0" applyProtection="0">
      <alignment vertical="center"/>
    </xf>
    <xf numFmtId="176" fontId="96" fillId="33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97" fillId="0" borderId="21" applyNumberFormat="0" applyFill="0" applyAlignment="0" applyProtection="0">
      <alignment vertical="center"/>
    </xf>
    <xf numFmtId="0" fontId="98" fillId="0" borderId="21" applyNumberFormat="0" applyFill="0" applyAlignment="0" applyProtection="0">
      <alignment vertical="center"/>
    </xf>
    <xf numFmtId="0" fontId="97" fillId="0" borderId="22" applyNumberFormat="0" applyFill="0" applyAlignment="0" applyProtection="0">
      <alignment vertical="center"/>
    </xf>
    <xf numFmtId="0" fontId="99" fillId="94" borderId="23" applyNumberFormat="0" applyAlignment="0" applyProtection="0">
      <alignment vertical="center"/>
    </xf>
    <xf numFmtId="0" fontId="100" fillId="105" borderId="23" applyNumberFormat="0" applyAlignment="0" applyProtection="0">
      <alignment vertical="center"/>
    </xf>
    <xf numFmtId="0" fontId="101" fillId="94" borderId="23" applyNumberFormat="0" applyAlignment="0" applyProtection="0">
      <alignment vertical="center"/>
    </xf>
    <xf numFmtId="0" fontId="102" fillId="110" borderId="24" applyNumberFormat="0" applyAlignment="0" applyProtection="0">
      <alignment vertical="center"/>
    </xf>
    <xf numFmtId="0" fontId="103" fillId="110" borderId="24" applyNumberFormat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0" borderId="25" applyNumberFormat="0" applyFill="0" applyAlignment="0" applyProtection="0">
      <alignment vertical="center"/>
    </xf>
    <xf numFmtId="0" fontId="108" fillId="0" borderId="25" applyNumberFormat="0" applyFill="0" applyAlignment="0" applyProtection="0">
      <alignment vertical="center"/>
    </xf>
    <xf numFmtId="0" fontId="106" fillId="0" borderId="26" applyNumberFormat="0" applyFill="0" applyAlignment="0" applyProtection="0">
      <alignment vertical="center"/>
    </xf>
    <xf numFmtId="201" fontId="86" fillId="0" borderId="0" applyFont="0" applyFill="0" applyBorder="0" applyAlignment="0" applyProtection="0"/>
    <xf numFmtId="202" fontId="86" fillId="0" borderId="0" applyFont="0" applyFill="0" applyBorder="0" applyAlignment="0" applyProtection="0"/>
    <xf numFmtId="203" fontId="86" fillId="0" borderId="0" applyFont="0" applyFill="0" applyBorder="0" applyAlignment="0" applyProtection="0"/>
    <xf numFmtId="204" fontId="86" fillId="0" borderId="0" applyFont="0" applyFill="0" applyBorder="0" applyAlignment="0" applyProtection="0"/>
    <xf numFmtId="41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43" fontId="59" fillId="0" borderId="0" applyFont="0" applyFill="0" applyBorder="0" applyAlignment="0" applyProtection="0">
      <alignment vertical="center"/>
    </xf>
    <xf numFmtId="43" fontId="109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3" fillId="0" borderId="0" applyFont="0" applyFill="0" applyBorder="0" applyAlignment="0" applyProtection="0"/>
    <xf numFmtId="205" fontId="59" fillId="0" borderId="0" applyFont="0" applyFill="0" applyBorder="0" applyAlignment="0" applyProtection="0"/>
    <xf numFmtId="43" fontId="78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205" fontId="83" fillId="0" borderId="0" applyFont="0" applyFill="0" applyBorder="0" applyAlignment="0" applyProtection="0"/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8" fillId="0" borderId="0" applyFont="0" applyFill="0" applyBorder="0" applyAlignment="0" applyProtection="0">
      <alignment vertical="center"/>
    </xf>
    <xf numFmtId="188" fontId="7" fillId="0" borderId="0" applyFont="0" applyFill="0" applyBorder="0" applyAlignment="0" applyProtection="0"/>
    <xf numFmtId="188" fontId="4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7" fillId="0" borderId="0" applyFont="0" applyFill="0" applyBorder="0" applyAlignment="0" applyProtection="0"/>
    <xf numFmtId="206" fontId="59" fillId="0" borderId="0" applyFont="0" applyFill="0" applyBorder="0" applyAlignment="0" applyProtection="0"/>
    <xf numFmtId="206" fontId="83" fillId="0" borderId="0" applyFont="0" applyFill="0" applyBorder="0" applyAlignment="0" applyProtection="0"/>
    <xf numFmtId="198" fontId="45" fillId="0" borderId="0" applyFont="0" applyFill="0" applyBorder="0" applyAlignment="0" applyProtection="0"/>
    <xf numFmtId="198" fontId="7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176" fontId="110" fillId="0" borderId="0"/>
    <xf numFmtId="0" fontId="29" fillId="111" borderId="0" applyNumberFormat="0" applyBorder="0" applyAlignment="0" applyProtection="0">
      <alignment vertical="center"/>
    </xf>
    <xf numFmtId="0" fontId="29" fillId="112" borderId="0" applyNumberFormat="0" applyBorder="0" applyAlignment="0" applyProtection="0">
      <alignment vertical="center"/>
    </xf>
    <xf numFmtId="0" fontId="30" fillId="111" borderId="0" applyNumberFormat="0" applyBorder="0" applyAlignment="0" applyProtection="0">
      <alignment vertical="center"/>
    </xf>
    <xf numFmtId="0" fontId="29" fillId="113" borderId="0" applyNumberFormat="0" applyBorder="0" applyAlignment="0" applyProtection="0">
      <alignment vertical="center"/>
    </xf>
    <xf numFmtId="0" fontId="30" fillId="113" borderId="0" applyNumberFormat="0" applyBorder="0" applyAlignment="0" applyProtection="0">
      <alignment vertical="center"/>
    </xf>
    <xf numFmtId="0" fontId="30" fillId="114" borderId="0" applyNumberFormat="0" applyBorder="0" applyAlignment="0" applyProtection="0">
      <alignment vertical="center"/>
    </xf>
    <xf numFmtId="0" fontId="29" fillId="114" borderId="0" applyNumberFormat="0" applyBorder="0" applyAlignment="0" applyProtection="0">
      <alignment vertical="center"/>
    </xf>
    <xf numFmtId="0" fontId="29" fillId="108" borderId="0" applyNumberFormat="0" applyBorder="0" applyAlignment="0" applyProtection="0">
      <alignment vertical="center"/>
    </xf>
    <xf numFmtId="0" fontId="30" fillId="102" borderId="0" applyNumberFormat="0" applyBorder="0" applyAlignment="0" applyProtection="0">
      <alignment vertical="center"/>
    </xf>
    <xf numFmtId="0" fontId="30" fillId="100" borderId="0" applyNumberFormat="0" applyBorder="0" applyAlignment="0" applyProtection="0">
      <alignment vertical="center"/>
    </xf>
    <xf numFmtId="0" fontId="111" fillId="93" borderId="0" applyNumberFormat="0" applyBorder="0" applyAlignment="0" applyProtection="0">
      <alignment vertical="center"/>
    </xf>
    <xf numFmtId="0" fontId="112" fillId="93" borderId="0" applyNumberFormat="0" applyBorder="0" applyAlignment="0" applyProtection="0">
      <alignment vertical="center"/>
    </xf>
    <xf numFmtId="0" fontId="113" fillId="94" borderId="27" applyNumberFormat="0" applyAlignment="0" applyProtection="0">
      <alignment vertical="center"/>
    </xf>
    <xf numFmtId="0" fontId="113" fillId="105" borderId="27" applyNumberFormat="0" applyAlignment="0" applyProtection="0">
      <alignment vertical="center"/>
    </xf>
    <xf numFmtId="0" fontId="114" fillId="94" borderId="27" applyNumberFormat="0" applyAlignment="0" applyProtection="0">
      <alignment vertical="center"/>
    </xf>
    <xf numFmtId="0" fontId="115" fillId="56" borderId="23" applyNumberFormat="0" applyAlignment="0" applyProtection="0">
      <alignment vertical="center"/>
    </xf>
    <xf numFmtId="0" fontId="115" fillId="93" borderId="23" applyNumberFormat="0" applyAlignment="0" applyProtection="0">
      <alignment vertical="center"/>
    </xf>
    <xf numFmtId="0" fontId="116" fillId="56" borderId="23" applyNumberFormat="0" applyAlignment="0" applyProtection="0">
      <alignment vertical="center"/>
    </xf>
    <xf numFmtId="176" fontId="117" fillId="0" borderId="0"/>
    <xf numFmtId="0" fontId="117" fillId="0" borderId="0"/>
    <xf numFmtId="0" fontId="45" fillId="44" borderId="28" applyNumberFormat="0" applyFont="0" applyAlignment="0" applyProtection="0">
      <alignment vertical="center"/>
    </xf>
    <xf numFmtId="0" fontId="59" fillId="44" borderId="28" applyNumberFormat="0" applyFont="0" applyAlignment="0" applyProtection="0">
      <alignment vertical="center"/>
    </xf>
    <xf numFmtId="0" fontId="7" fillId="44" borderId="28" applyNumberFormat="0" applyFont="0" applyAlignment="0" applyProtection="0">
      <alignment vertical="center"/>
    </xf>
    <xf numFmtId="0" fontId="26" fillId="115" borderId="12" applyNumberFormat="0" applyFont="0" applyAlignment="0" applyProtection="0">
      <alignment vertical="center"/>
    </xf>
    <xf numFmtId="0" fontId="27" fillId="44" borderId="28" applyNumberFormat="0" applyFont="0" applyAlignment="0" applyProtection="0">
      <alignment vertical="center"/>
    </xf>
    <xf numFmtId="0" fontId="28" fillId="44" borderId="28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79" fillId="115" borderId="12" applyNumberFormat="0" applyFont="0" applyAlignment="0" applyProtection="0">
      <alignment vertical="center"/>
    </xf>
    <xf numFmtId="0" fontId="78" fillId="115" borderId="12" applyNumberFormat="0" applyFont="0" applyAlignment="0" applyProtection="0">
      <alignment vertical="center"/>
    </xf>
    <xf numFmtId="188" fontId="21" fillId="0" borderId="2" applyNumberFormat="0"/>
    <xf numFmtId="38" fontId="86" fillId="0" borderId="0" applyFont="0" applyFill="0" applyBorder="0" applyAlignment="0" applyProtection="0"/>
    <xf numFmtId="40" fontId="86" fillId="0" borderId="0" applyFont="0" applyFill="0" applyBorder="0" applyAlignment="0" applyProtection="0"/>
    <xf numFmtId="176" fontId="86" fillId="0" borderId="0" applyFont="0" applyFill="0" applyBorder="0" applyAlignment="0" applyProtection="0"/>
    <xf numFmtId="176" fontId="118" fillId="0" borderId="0"/>
  </cellStyleXfs>
  <cellXfs count="108">
    <xf numFmtId="0" fontId="0" fillId="0" borderId="0" xfId="0">
      <alignment vertical="center"/>
    </xf>
    <xf numFmtId="0" fontId="6" fillId="0" borderId="0" xfId="387" applyFont="1" applyFill="1" applyAlignment="1">
      <alignment horizontal="center"/>
    </xf>
    <xf numFmtId="0" fontId="6" fillId="0" borderId="0" xfId="387" applyFont="1" applyFill="1"/>
    <xf numFmtId="0" fontId="6" fillId="0" borderId="0" xfId="387" applyFont="1" applyFill="1" applyAlignment="1">
      <alignment wrapText="1"/>
    </xf>
    <xf numFmtId="0" fontId="7" fillId="0" borderId="0" xfId="387"/>
    <xf numFmtId="3" fontId="8" fillId="0" borderId="0" xfId="350" applyNumberFormat="1" applyFont="1" applyFill="1" applyAlignment="1">
      <alignment vertical="center"/>
    </xf>
    <xf numFmtId="208" fontId="6" fillId="0" borderId="0" xfId="350" applyNumberFormat="1" applyFont="1" applyFill="1" applyAlignment="1">
      <alignment vertical="center"/>
    </xf>
    <xf numFmtId="3" fontId="6" fillId="0" borderId="0" xfId="350" applyNumberFormat="1" applyFont="1" applyFill="1" applyAlignment="1">
      <alignment vertical="center"/>
    </xf>
    <xf numFmtId="3" fontId="5" fillId="0" borderId="0" xfId="350" applyNumberFormat="1" applyFont="1" applyFill="1" applyAlignment="1">
      <alignment vertical="center"/>
    </xf>
    <xf numFmtId="208" fontId="5" fillId="0" borderId="0" xfId="350" applyNumberFormat="1" applyFont="1" applyFill="1" applyAlignment="1">
      <alignment vertical="center"/>
    </xf>
    <xf numFmtId="209" fontId="9" fillId="0" borderId="2" xfId="356" applyNumberFormat="1" applyFont="1" applyFill="1" applyBorder="1" applyAlignment="1">
      <alignment horizontal="center" vertical="center" wrapText="1"/>
    </xf>
    <xf numFmtId="43" fontId="5" fillId="0" borderId="2" xfId="448" applyFont="1" applyFill="1" applyBorder="1" applyAlignment="1" applyProtection="1">
      <alignment vertical="center"/>
      <protection locked="0"/>
    </xf>
    <xf numFmtId="207" fontId="4" fillId="0" borderId="2" xfId="448" applyNumberFormat="1" applyFont="1" applyFill="1" applyBorder="1" applyAlignment="1">
      <alignment horizontal="center" vertical="center"/>
    </xf>
    <xf numFmtId="10" fontId="4" fillId="0" borderId="2" xfId="310" applyNumberFormat="1" applyFont="1" applyFill="1" applyBorder="1" applyAlignment="1" applyProtection="1">
      <alignment horizontal="center" vertical="center"/>
    </xf>
    <xf numFmtId="43" fontId="4" fillId="0" borderId="2" xfId="448" applyFont="1" applyFill="1" applyBorder="1" applyAlignment="1">
      <alignment vertical="center" shrinkToFit="1"/>
    </xf>
    <xf numFmtId="207" fontId="10" fillId="0" borderId="2" xfId="432" applyNumberFormat="1" applyFont="1" applyFill="1" applyBorder="1" applyAlignment="1">
      <alignment horizontal="right" vertical="center" wrapText="1"/>
    </xf>
    <xf numFmtId="43" fontId="4" fillId="0" borderId="2" xfId="448" applyFont="1" applyFill="1" applyBorder="1" applyAlignment="1">
      <alignment vertical="center"/>
    </xf>
    <xf numFmtId="210" fontId="4" fillId="0" borderId="2" xfId="310" applyNumberFormat="1" applyFont="1" applyFill="1" applyBorder="1" applyAlignment="1" applyProtection="1">
      <alignment horizontal="center" vertical="center"/>
    </xf>
    <xf numFmtId="43" fontId="5" fillId="0" borderId="2" xfId="448" applyFont="1" applyFill="1" applyBorder="1" applyAlignment="1">
      <alignment vertical="center"/>
    </xf>
    <xf numFmtId="43" fontId="4" fillId="0" borderId="2" xfId="448" applyFont="1" applyFill="1" applyBorder="1" applyAlignment="1">
      <alignment horizontal="left" vertical="center"/>
    </xf>
    <xf numFmtId="43" fontId="11" fillId="0" borderId="2" xfId="448" applyFont="1" applyFill="1" applyBorder="1" applyAlignment="1">
      <alignment horizontal="center" vertical="center"/>
    </xf>
    <xf numFmtId="43" fontId="12" fillId="0" borderId="2" xfId="448" applyFont="1" applyFill="1" applyBorder="1" applyAlignment="1">
      <alignment horizontal="center" vertical="center"/>
    </xf>
    <xf numFmtId="43" fontId="5" fillId="0" borderId="2" xfId="448" applyFont="1" applyFill="1" applyBorder="1" applyAlignment="1">
      <alignment vertical="center" shrinkToFit="1"/>
    </xf>
    <xf numFmtId="207" fontId="4" fillId="0" borderId="2" xfId="448" applyNumberFormat="1" applyFont="1" applyFill="1" applyBorder="1" applyAlignment="1" applyProtection="1">
      <alignment horizontal="center" vertical="center"/>
    </xf>
    <xf numFmtId="43" fontId="5" fillId="0" borderId="2" xfId="448" applyFont="1" applyFill="1" applyBorder="1" applyAlignment="1"/>
    <xf numFmtId="207" fontId="6" fillId="0" borderId="0" xfId="387" applyNumberFormat="1" applyFont="1" applyFill="1"/>
    <xf numFmtId="1" fontId="5" fillId="0" borderId="0" xfId="384" applyNumberFormat="1" applyFont="1" applyFill="1" applyBorder="1" applyAlignment="1">
      <alignment horizontal="right" vertical="center"/>
    </xf>
    <xf numFmtId="207" fontId="5" fillId="0" borderId="2" xfId="448" applyNumberFormat="1" applyFont="1" applyFill="1" applyBorder="1" applyAlignment="1">
      <alignment horizontal="center" vertical="center"/>
    </xf>
    <xf numFmtId="10" fontId="5" fillId="0" borderId="2" xfId="448" applyNumberFormat="1" applyFont="1" applyFill="1" applyBorder="1" applyAlignment="1">
      <alignment horizontal="center" vertical="center"/>
    </xf>
    <xf numFmtId="0" fontId="7" fillId="0" borderId="0" xfId="387" applyBorder="1"/>
    <xf numFmtId="210" fontId="13" fillId="0" borderId="0" xfId="356" applyNumberFormat="1" applyFont="1" applyFill="1" applyBorder="1" applyAlignment="1">
      <alignment horizontal="left" vertical="center" wrapText="1" shrinkToFit="1"/>
    </xf>
    <xf numFmtId="207" fontId="7" fillId="0" borderId="0" xfId="387" applyNumberFormat="1"/>
    <xf numFmtId="10" fontId="5" fillId="0" borderId="2" xfId="310" applyNumberFormat="1" applyFont="1" applyFill="1" applyBorder="1" applyAlignment="1" applyProtection="1">
      <alignment horizontal="center" vertical="center"/>
    </xf>
    <xf numFmtId="10" fontId="5" fillId="0" borderId="2" xfId="448" applyNumberFormat="1" applyFont="1" applyFill="1" applyBorder="1" applyAlignment="1" applyProtection="1">
      <alignment horizontal="center" vertical="center"/>
    </xf>
    <xf numFmtId="210" fontId="14" fillId="0" borderId="0" xfId="0" applyNumberFormat="1" applyFont="1" applyBorder="1" applyAlignment="1">
      <alignment horizontal="center" vertical="center"/>
    </xf>
    <xf numFmtId="0" fontId="7" fillId="0" borderId="0" xfId="387" applyBorder="1" applyAlignment="1">
      <alignment horizontal="center" vertical="center"/>
    </xf>
    <xf numFmtId="176" fontId="6" fillId="0" borderId="0" xfId="356" applyFont="1" applyFill="1"/>
    <xf numFmtId="176" fontId="6" fillId="0" borderId="0" xfId="356" applyFont="1" applyFill="1" applyAlignment="1">
      <alignment horizontal="center" vertical="center"/>
    </xf>
    <xf numFmtId="176" fontId="7" fillId="0" borderId="0" xfId="356" applyFont="1" applyFill="1"/>
    <xf numFmtId="210" fontId="7" fillId="0" borderId="0" xfId="356" applyNumberFormat="1" applyFont="1" applyFill="1"/>
    <xf numFmtId="0" fontId="1" fillId="0" borderId="0" xfId="353" applyFont="1" applyFill="1" applyAlignment="1">
      <alignment horizontal="center" vertical="center"/>
    </xf>
    <xf numFmtId="0" fontId="1" fillId="0" borderId="0" xfId="353" applyFont="1" applyFill="1"/>
    <xf numFmtId="3" fontId="11" fillId="0" borderId="0" xfId="356" applyNumberFormat="1" applyFont="1" applyFill="1" applyAlignment="1">
      <alignment vertical="center" wrapText="1"/>
    </xf>
    <xf numFmtId="3" fontId="11" fillId="0" borderId="0" xfId="356" applyNumberFormat="1" applyFont="1" applyFill="1" applyAlignment="1">
      <alignment horizontal="center" vertical="center" wrapText="1"/>
    </xf>
    <xf numFmtId="211" fontId="11" fillId="0" borderId="0" xfId="356" applyNumberFormat="1" applyFont="1" applyFill="1" applyAlignment="1">
      <alignment horizontal="center" vertical="center" wrapText="1"/>
    </xf>
    <xf numFmtId="209" fontId="15" fillId="0" borderId="2" xfId="356" applyNumberFormat="1" applyFont="1" applyFill="1" applyBorder="1" applyAlignment="1">
      <alignment horizontal="center" vertical="center" wrapText="1"/>
    </xf>
    <xf numFmtId="209" fontId="15" fillId="0" borderId="2" xfId="370" applyNumberFormat="1" applyFont="1" applyFill="1" applyBorder="1" applyAlignment="1">
      <alignment horizontal="center" vertical="center" wrapText="1"/>
    </xf>
    <xf numFmtId="176" fontId="5" fillId="0" borderId="2" xfId="386" applyFont="1" applyFill="1" applyBorder="1" applyAlignment="1" applyProtection="1">
      <alignment horizontal="left" vertical="center" wrapText="1"/>
      <protection locked="0"/>
    </xf>
    <xf numFmtId="212" fontId="4" fillId="0" borderId="3" xfId="433" applyNumberFormat="1" applyFont="1" applyFill="1" applyBorder="1" applyAlignment="1" applyProtection="1">
      <alignment horizontal="right" vertical="center" wrapText="1" shrinkToFit="1"/>
    </xf>
    <xf numFmtId="10" fontId="4" fillId="0" borderId="2" xfId="301" applyNumberFormat="1" applyFont="1" applyFill="1" applyBorder="1" applyAlignment="1">
      <alignment horizontal="right" vertical="center" wrapText="1" shrinkToFit="1"/>
    </xf>
    <xf numFmtId="207" fontId="4" fillId="0" borderId="5" xfId="433" applyNumberFormat="1" applyFont="1" applyFill="1" applyBorder="1" applyAlignment="1" applyProtection="1">
      <alignment horizontal="right" vertical="center" wrapText="1" shrinkToFit="1"/>
    </xf>
    <xf numFmtId="210" fontId="4" fillId="0" borderId="2" xfId="356" applyNumberFormat="1" applyFont="1" applyFill="1" applyBorder="1" applyAlignment="1">
      <alignment horizontal="left" vertical="center" wrapText="1" shrinkToFit="1"/>
    </xf>
    <xf numFmtId="212" fontId="4" fillId="0" borderId="2" xfId="433" applyNumberFormat="1" applyFont="1" applyFill="1" applyBorder="1" applyAlignment="1">
      <alignment horizontal="right" vertical="center" wrapText="1" shrinkToFit="1"/>
    </xf>
    <xf numFmtId="212" fontId="10" fillId="0" borderId="2" xfId="432" applyNumberFormat="1" applyFont="1" applyFill="1" applyBorder="1" applyAlignment="1">
      <alignment horizontal="right" vertical="center" wrapText="1" shrinkToFit="1"/>
    </xf>
    <xf numFmtId="176" fontId="5" fillId="0" borderId="11" xfId="386" applyFont="1" applyFill="1" applyBorder="1" applyAlignment="1" applyProtection="1">
      <alignment horizontal="left" vertical="center" wrapText="1"/>
      <protection locked="0"/>
    </xf>
    <xf numFmtId="0" fontId="10" fillId="0" borderId="2" xfId="442" applyNumberFormat="1" applyFont="1" applyFill="1" applyBorder="1" applyAlignment="1">
      <alignment horizontal="right" vertical="center" wrapText="1" shrinkToFit="1"/>
    </xf>
    <xf numFmtId="212" fontId="4" fillId="0" borderId="2" xfId="433" applyNumberFormat="1" applyFont="1" applyFill="1" applyBorder="1" applyAlignment="1" applyProtection="1">
      <alignment horizontal="right" vertical="center" wrapText="1" shrinkToFit="1"/>
    </xf>
    <xf numFmtId="176" fontId="5" fillId="0" borderId="11" xfId="386" applyFont="1" applyFill="1" applyBorder="1" applyAlignment="1" applyProtection="1">
      <alignment horizontal="left" vertical="center" wrapText="1" indent="2"/>
      <protection locked="0"/>
    </xf>
    <xf numFmtId="207" fontId="4" fillId="0" borderId="2" xfId="448" applyNumberFormat="1" applyFont="1" applyFill="1" applyBorder="1" applyAlignment="1">
      <alignment horizontal="right" vertical="center"/>
    </xf>
    <xf numFmtId="41" fontId="4" fillId="0" borderId="2" xfId="433" applyNumberFormat="1" applyFont="1" applyFill="1" applyBorder="1" applyAlignment="1" applyProtection="1">
      <alignment horizontal="right" vertical="center" wrapText="1" shrinkToFit="1"/>
    </xf>
    <xf numFmtId="212" fontId="10" fillId="0" borderId="2" xfId="442" applyNumberFormat="1" applyFont="1" applyFill="1" applyBorder="1" applyAlignment="1">
      <alignment horizontal="right" vertical="center" wrapText="1" shrinkToFit="1"/>
    </xf>
    <xf numFmtId="41" fontId="4" fillId="0" borderId="2" xfId="448" applyNumberFormat="1" applyFont="1" applyFill="1" applyBorder="1" applyAlignment="1">
      <alignment horizontal="right" vertical="center"/>
    </xf>
    <xf numFmtId="41" fontId="4" fillId="0" borderId="5" xfId="448" applyNumberFormat="1" applyFont="1" applyFill="1" applyBorder="1" applyAlignment="1">
      <alignment horizontal="right" vertical="center"/>
    </xf>
    <xf numFmtId="41" fontId="4" fillId="0" borderId="5" xfId="433" applyNumberFormat="1" applyFont="1" applyFill="1" applyBorder="1" applyAlignment="1" applyProtection="1">
      <alignment horizontal="right" vertical="center" wrapText="1" shrinkToFit="1"/>
    </xf>
    <xf numFmtId="10" fontId="4" fillId="0" borderId="2" xfId="448" applyNumberFormat="1" applyFont="1" applyFill="1" applyBorder="1" applyAlignment="1">
      <alignment horizontal="right" vertical="center"/>
    </xf>
    <xf numFmtId="210" fontId="5" fillId="0" borderId="11" xfId="356" applyNumberFormat="1" applyFont="1" applyFill="1" applyBorder="1" applyAlignment="1">
      <alignment horizontal="left" vertical="center" indent="2" shrinkToFit="1"/>
    </xf>
    <xf numFmtId="210" fontId="4" fillId="0" borderId="2" xfId="356" applyNumberFormat="1" applyFont="1" applyFill="1" applyBorder="1" applyAlignment="1">
      <alignment horizontal="left" vertical="center" shrinkToFit="1"/>
    </xf>
    <xf numFmtId="1" fontId="5" fillId="0" borderId="11" xfId="356" applyNumberFormat="1" applyFont="1" applyFill="1" applyBorder="1" applyAlignment="1">
      <alignment horizontal="left" vertical="center" wrapText="1" indent="2"/>
    </xf>
    <xf numFmtId="3" fontId="5" fillId="0" borderId="2" xfId="356" applyNumberFormat="1" applyFont="1" applyFill="1" applyBorder="1" applyAlignment="1">
      <alignment horizontal="center" vertical="center" wrapText="1"/>
    </xf>
    <xf numFmtId="10" fontId="4" fillId="0" borderId="2" xfId="433" applyNumberFormat="1" applyFont="1" applyFill="1" applyBorder="1" applyAlignment="1" applyProtection="1">
      <alignment horizontal="right" vertical="center" wrapText="1" shrinkToFit="1"/>
    </xf>
    <xf numFmtId="3" fontId="4" fillId="0" borderId="2" xfId="356" applyNumberFormat="1" applyFont="1" applyFill="1" applyBorder="1" applyAlignment="1">
      <alignment horizontal="center" vertical="center" wrapText="1"/>
    </xf>
    <xf numFmtId="3" fontId="5" fillId="0" borderId="2" xfId="356" applyNumberFormat="1" applyFont="1" applyFill="1" applyBorder="1" applyAlignment="1">
      <alignment horizontal="left" vertical="center" wrapText="1"/>
    </xf>
    <xf numFmtId="210" fontId="10" fillId="0" borderId="2" xfId="370" applyNumberFormat="1" applyFont="1" applyFill="1" applyBorder="1" applyAlignment="1">
      <alignment horizontal="left" vertical="center" wrapText="1"/>
    </xf>
    <xf numFmtId="3" fontId="5" fillId="0" borderId="2" xfId="356" applyNumberFormat="1" applyFont="1" applyFill="1" applyBorder="1" applyAlignment="1">
      <alignment horizontal="left" vertical="center" wrapText="1" indent="1"/>
    </xf>
    <xf numFmtId="1" fontId="10" fillId="0" borderId="2" xfId="385" applyNumberFormat="1" applyFont="1" applyFill="1" applyBorder="1" applyAlignment="1">
      <alignment horizontal="left" vertical="center" wrapText="1"/>
    </xf>
    <xf numFmtId="207" fontId="4" fillId="0" borderId="2" xfId="433" applyNumberFormat="1" applyFont="1" applyFill="1" applyBorder="1" applyAlignment="1" applyProtection="1">
      <alignment horizontal="right" vertical="center" wrapText="1" shrinkToFit="1"/>
    </xf>
    <xf numFmtId="210" fontId="4" fillId="0" borderId="2" xfId="356" applyNumberFormat="1" applyFont="1" applyFill="1" applyBorder="1" applyAlignment="1">
      <alignment horizontal="left" vertical="center" wrapText="1"/>
    </xf>
    <xf numFmtId="3" fontId="16" fillId="0" borderId="2" xfId="356" applyNumberFormat="1" applyFont="1" applyFill="1" applyBorder="1" applyAlignment="1">
      <alignment horizontal="left" vertical="center" wrapText="1"/>
    </xf>
    <xf numFmtId="207" fontId="6" fillId="0" borderId="0" xfId="356" applyNumberFormat="1" applyFont="1" applyFill="1" applyAlignment="1">
      <alignment horizontal="center" vertical="center"/>
    </xf>
    <xf numFmtId="10" fontId="5" fillId="0" borderId="2" xfId="301" applyNumberFormat="1" applyFont="1" applyFill="1" applyBorder="1" applyAlignment="1">
      <alignment horizontal="center" vertical="center" wrapText="1" shrinkToFit="1"/>
    </xf>
    <xf numFmtId="207" fontId="5" fillId="0" borderId="2" xfId="433" applyNumberFormat="1" applyFont="1" applyFill="1" applyBorder="1" applyAlignment="1" applyProtection="1">
      <alignment horizontal="center" vertical="center" wrapText="1" shrinkToFit="1"/>
    </xf>
    <xf numFmtId="41" fontId="5" fillId="0" borderId="2" xfId="448" applyNumberFormat="1" applyFont="1" applyFill="1" applyBorder="1" applyAlignment="1">
      <alignment horizontal="center" vertical="center"/>
    </xf>
    <xf numFmtId="9" fontId="5" fillId="0" borderId="2" xfId="1" applyFont="1" applyFill="1" applyBorder="1" applyAlignment="1" applyProtection="1">
      <alignment horizontal="center" vertical="center" wrapText="1" shrinkToFit="1"/>
    </xf>
    <xf numFmtId="197" fontId="5" fillId="0" borderId="2" xfId="301" applyNumberFormat="1" applyFont="1" applyFill="1" applyBorder="1" applyAlignment="1">
      <alignment horizontal="center" vertical="center" wrapText="1" shrinkToFit="1"/>
    </xf>
    <xf numFmtId="176" fontId="7" fillId="0" borderId="0" xfId="356" applyFont="1" applyFill="1" applyAlignment="1">
      <alignment horizontal="right" vertical="center"/>
    </xf>
    <xf numFmtId="212" fontId="5" fillId="0" borderId="2" xfId="433" applyNumberFormat="1" applyFont="1" applyFill="1" applyBorder="1" applyAlignment="1">
      <alignment horizontal="center" vertical="center" wrapText="1" shrinkToFit="1"/>
    </xf>
    <xf numFmtId="176" fontId="6" fillId="0" borderId="0" xfId="356" applyFont="1" applyFill="1" applyBorder="1" applyAlignment="1">
      <alignment horizontal="center" vertical="center"/>
    </xf>
    <xf numFmtId="207" fontId="5" fillId="0" borderId="0" xfId="448" applyNumberFormat="1" applyFont="1" applyFill="1" applyBorder="1" applyAlignment="1">
      <alignment horizontal="center" vertical="center"/>
    </xf>
    <xf numFmtId="0" fontId="8" fillId="0" borderId="0" xfId="363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5" fillId="0" borderId="1" xfId="383" applyNumberFormat="1" applyFont="1" applyFill="1" applyBorder="1" applyAlignment="1">
      <alignment horizontal="center" vertical="center" wrapText="1"/>
    </xf>
    <xf numFmtId="3" fontId="15" fillId="0" borderId="7" xfId="356" applyNumberFormat="1" applyFont="1" applyFill="1" applyBorder="1" applyAlignment="1">
      <alignment horizontal="center" vertical="center" wrapText="1"/>
    </xf>
    <xf numFmtId="3" fontId="15" fillId="0" borderId="8" xfId="356" applyNumberFormat="1" applyFont="1" applyFill="1" applyBorder="1" applyAlignment="1">
      <alignment horizontal="center" vertical="center" wrapText="1"/>
    </xf>
    <xf numFmtId="3" fontId="15" fillId="0" borderId="3" xfId="356" applyNumberFormat="1" applyFont="1" applyFill="1" applyBorder="1" applyAlignment="1">
      <alignment horizontal="center" vertical="center" wrapText="1"/>
    </xf>
    <xf numFmtId="3" fontId="9" fillId="0" borderId="2" xfId="356" applyNumberFormat="1" applyFont="1" applyFill="1" applyBorder="1" applyAlignment="1">
      <alignment horizontal="center" vertical="center" wrapText="1"/>
    </xf>
    <xf numFmtId="209" fontId="15" fillId="0" borderId="9" xfId="356" applyNumberFormat="1" applyFont="1" applyFill="1" applyBorder="1" applyAlignment="1">
      <alignment horizontal="center" vertical="center" wrapText="1"/>
    </xf>
    <xf numFmtId="209" fontId="15" fillId="0" borderId="10" xfId="356" applyNumberFormat="1" applyFont="1" applyFill="1" applyBorder="1" applyAlignment="1">
      <alignment horizontal="center" vertical="center" wrapText="1"/>
    </xf>
    <xf numFmtId="209" fontId="15" fillId="0" borderId="4" xfId="356" applyNumberFormat="1" applyFont="1" applyFill="1" applyBorder="1" applyAlignment="1">
      <alignment horizontal="center" vertical="center" wrapText="1"/>
    </xf>
    <xf numFmtId="209" fontId="15" fillId="0" borderId="6" xfId="356" applyNumberFormat="1" applyFont="1" applyFill="1" applyBorder="1" applyAlignment="1">
      <alignment horizontal="center" vertical="center" wrapText="1"/>
    </xf>
    <xf numFmtId="3" fontId="15" fillId="0" borderId="2" xfId="356" applyNumberFormat="1" applyFont="1" applyFill="1" applyBorder="1" applyAlignment="1">
      <alignment horizontal="center" vertical="center" wrapText="1"/>
    </xf>
    <xf numFmtId="209" fontId="9" fillId="0" borderId="4" xfId="356" applyNumberFormat="1" applyFont="1" applyFill="1" applyBorder="1" applyAlignment="1">
      <alignment horizontal="center" vertical="center" wrapText="1"/>
    </xf>
    <xf numFmtId="209" fontId="9" fillId="0" borderId="6" xfId="356" applyNumberFormat="1" applyFont="1" applyFill="1" applyBorder="1" applyAlignment="1">
      <alignment horizontal="center" vertical="center" wrapText="1"/>
    </xf>
    <xf numFmtId="3" fontId="9" fillId="0" borderId="5" xfId="350" applyNumberFormat="1" applyFont="1" applyFill="1" applyBorder="1" applyAlignment="1">
      <alignment horizontal="center" vertical="center" wrapText="1"/>
    </xf>
    <xf numFmtId="3" fontId="9" fillId="0" borderId="8" xfId="350" applyNumberFormat="1" applyFont="1" applyFill="1" applyBorder="1" applyAlignment="1">
      <alignment horizontal="center" vertical="center" wrapText="1"/>
    </xf>
    <xf numFmtId="3" fontId="9" fillId="0" borderId="3" xfId="350" applyNumberFormat="1" applyFont="1" applyFill="1" applyBorder="1" applyAlignment="1">
      <alignment horizontal="center" vertical="center" wrapText="1"/>
    </xf>
    <xf numFmtId="3" fontId="9" fillId="0" borderId="4" xfId="350" applyNumberFormat="1" applyFont="1" applyFill="1" applyBorder="1" applyAlignment="1">
      <alignment horizontal="center" vertical="center" wrapText="1"/>
    </xf>
    <xf numFmtId="3" fontId="9" fillId="0" borderId="6" xfId="350" applyNumberFormat="1" applyFont="1" applyFill="1" applyBorder="1" applyAlignment="1">
      <alignment horizontal="center" vertical="center" wrapText="1"/>
    </xf>
  </cellXfs>
  <cellStyles count="496">
    <cellStyle name="??" xfId="2"/>
    <cellStyle name="?? [0] 2" xfId="3"/>
    <cellStyle name="??_0N-HANDLING " xfId="4"/>
    <cellStyle name="@_text" xfId="5"/>
    <cellStyle name="_(中企华)审计评估联合申报明细表.V1" xfId="6"/>
    <cellStyle name="_(中企华)审计评估联合申报明细表.V1 2" xfId="7"/>
    <cellStyle name="_CBRE明细表" xfId="8"/>
    <cellStyle name="_CBRE明细表 2" xfId="9"/>
    <cellStyle name="_norma1" xfId="10"/>
    <cellStyle name="_norma1 2" xfId="11"/>
    <cellStyle name="_Part III.200406.Loan and Liabilities details.(Site Name)" xfId="12"/>
    <cellStyle name="{Comma [0]}" xfId="13"/>
    <cellStyle name="{Comma}" xfId="14"/>
    <cellStyle name="{Date}" xfId="15"/>
    <cellStyle name="{Month}" xfId="16"/>
    <cellStyle name="{Percent}" xfId="17"/>
    <cellStyle name="{Thousand [0]}" xfId="18"/>
    <cellStyle name="{Thousand}" xfId="19"/>
    <cellStyle name="{Z'0000(1 dec)}" xfId="20"/>
    <cellStyle name="{Z'0000(4 dec)}" xfId="21"/>
    <cellStyle name="20% - 强调文字颜色 1 13 3 3 2 2" xfId="22"/>
    <cellStyle name="20% - 强调文字颜色 1 13 3 3 2 2 2" xfId="23"/>
    <cellStyle name="20% - 强调文字颜色 1 13 3 3 2 2 2 2" xfId="24"/>
    <cellStyle name="20% - 强调文字颜色 1 13 3 3 2 2 2 2 2" xfId="25"/>
    <cellStyle name="20% - 强调文字颜色 1 13 3 3 2 2 2 4" xfId="26"/>
    <cellStyle name="20% - 强调文字颜色 1 13 3 3 2 2 3" xfId="27"/>
    <cellStyle name="20% - 强调文字颜色 1 13 3 3 2 2 5" xfId="28"/>
    <cellStyle name="20% - 强调文字颜色 1 2" xfId="29"/>
    <cellStyle name="20% - 强调文字颜色 1 2 2 2 6 4" xfId="30"/>
    <cellStyle name="20% - 强调文字颜色 1 2 2 3 3 2 2 3 2" xfId="31"/>
    <cellStyle name="20% - 强调文字颜色 1 2 2 3 3 2 2 3 2 2" xfId="32"/>
    <cellStyle name="20% - 强调文字颜色 1 2 2 4 2 2 2 4" xfId="33"/>
    <cellStyle name="20% - 强调文字颜色 1 2 2 5 2 2 2 3 2" xfId="34"/>
    <cellStyle name="20% - 强调文字颜色 1 2 2 5 2 2 2 3 2 2" xfId="35"/>
    <cellStyle name="20% - 强调文字颜色 1 2 2 5 2 2 2 3 2 2 2" xfId="36"/>
    <cellStyle name="20% - 强调文字颜色 1 2 2 5 2 2 2 3 2 2 2 4" xfId="37"/>
    <cellStyle name="20% - 强调文字颜色 1 2 2 5 2 2 2 3 2 4 2 2" xfId="38"/>
    <cellStyle name="20% - 强调文字颜色 1 2 2 5 2 2 2 3 2 4 3 2" xfId="39"/>
    <cellStyle name="20% - 强调文字颜色 1 2 2 5 2 2 2 3 4" xfId="40"/>
    <cellStyle name="20% - 强调文字颜色 1 2 2 6 4 4 2" xfId="41"/>
    <cellStyle name="20% - 强调文字颜色 1 2 2 6 4 4 2 5" xfId="42"/>
    <cellStyle name="20% - 强调文字颜色 1 3" xfId="43"/>
    <cellStyle name="20% - 强调文字颜色 1 3 2 4 2 3 4" xfId="44"/>
    <cellStyle name="20% - 强调文字颜色 1 4 8 2 2 2" xfId="45"/>
    <cellStyle name="20% - 强调文字颜色 1 5 5 5 3 2" xfId="46"/>
    <cellStyle name="20% - 强调文字颜色 1 6 2 3 2 5" xfId="47"/>
    <cellStyle name="20% - 强调文字颜色 1 6 3 3 3 2" xfId="48"/>
    <cellStyle name="20% - 强调文字颜色 1 6 3 3 3 2 2" xfId="49"/>
    <cellStyle name="20% - 强调文字颜色 1 6 3 3 3 3" xfId="50"/>
    <cellStyle name="20% - 强调文字颜色 1 6 3 3 3 3 2" xfId="51"/>
    <cellStyle name="20% - 强调文字颜色 2 10 6 4 2" xfId="52"/>
    <cellStyle name="20% - 强调文字颜色 2 10 6 4 2 2" xfId="53"/>
    <cellStyle name="20% - 强调文字颜色 2 10 6 4 2 2 2" xfId="54"/>
    <cellStyle name="20% - 强调文字颜色 2 10 6 4 2 2 2 2" xfId="55"/>
    <cellStyle name="20% - 强调文字颜色 2 10 6 4 2 2 4" xfId="56"/>
    <cellStyle name="20% - 强调文字颜色 2 10 6 4 2 3" xfId="57"/>
    <cellStyle name="20% - 强调文字颜色 2 10 6 4 2 5" xfId="58"/>
    <cellStyle name="20% - 强调文字颜色 2 12 2 2 2 2 2" xfId="59"/>
    <cellStyle name="20% - 强调文字颜色 2 12 2 2 2 2 2 4" xfId="60"/>
    <cellStyle name="20% - 强调文字颜色 2 2" xfId="61"/>
    <cellStyle name="20% - 强调文字颜色 2 2 2 4 5 4" xfId="62"/>
    <cellStyle name="20% - 强调文字颜色 2 2 2 4 5 4 5" xfId="63"/>
    <cellStyle name="20% - 强调文字颜色 2 3" xfId="64"/>
    <cellStyle name="20% - 强调文字颜色 2 3 2 2 3 2 3 2 2 2" xfId="65"/>
    <cellStyle name="20% - 强调文字颜色 2 3 4 2 2 3 3 2 2 2" xfId="66"/>
    <cellStyle name="20% - 强调文字颜色 2 3 4 2 2 3 3 2 2 2 2" xfId="67"/>
    <cellStyle name="20% - 强调文字颜色 2 3 6" xfId="68"/>
    <cellStyle name="20% - 强调文字颜色 2 4 3 2 4 2 2" xfId="69"/>
    <cellStyle name="20% - 强调文字颜色 2 4 3 2 4 2 2 2" xfId="70"/>
    <cellStyle name="20% - 强调文字颜色 2 6 3 3 2 3 2" xfId="71"/>
    <cellStyle name="20% - 强调文字颜色 2 6 3 3 2 3 2 2" xfId="72"/>
    <cellStyle name="20% - 强调文字颜色 2 6 3 3 2 3 2 2 2" xfId="73"/>
    <cellStyle name="20% - 强调文字颜色 2 6 3 3 2 3 2 2 2 4" xfId="74"/>
    <cellStyle name="20% - 强调文字颜色 2 6 3 3 2 3 3" xfId="75"/>
    <cellStyle name="20% - 强调文字颜色 2 8 3 4 2" xfId="76"/>
    <cellStyle name="20% - 强调文字颜色 3 2" xfId="77"/>
    <cellStyle name="20% - 强调文字颜色 3 2 2 3 5 2 2" xfId="78"/>
    <cellStyle name="20% - 强调文字颜色 3 2 2 3 5 2 2 2" xfId="79"/>
    <cellStyle name="20% - 强调文字颜色 3 2 2 3 5 2 2 2 2" xfId="80"/>
    <cellStyle name="20% - 强调文字颜色 3 2 2 3 5 2 2 2 3" xfId="81"/>
    <cellStyle name="20% - 强调文字颜色 3 2 2 3 5 2 2 4" xfId="82"/>
    <cellStyle name="20% - 强调文字颜色 3 2 2 4 3 2 3 2" xfId="83"/>
    <cellStyle name="20% - 强调文字颜色 3 2 2 4 3 2 3 2 2" xfId="84"/>
    <cellStyle name="20% - 强调文字颜色 3 2 2 4 3 2 3 2 2 2" xfId="85"/>
    <cellStyle name="20% - 强调文字颜色 3 2 2 4 3 2 3 2 2 2 2 4" xfId="86"/>
    <cellStyle name="20% - 强调文字颜色 3 2 2 4 3 2 3 2 2 3" xfId="87"/>
    <cellStyle name="20% - 强调文字颜色 3 2 2 4 3 2 3 2 2 3 4" xfId="88"/>
    <cellStyle name="20% - 强调文字颜色 3 2 2 4 3 2 3 3 4" xfId="89"/>
    <cellStyle name="20% - 强调文字颜色 3 3" xfId="90"/>
    <cellStyle name="20% - 强调文字颜色 3 3 2 5 6" xfId="91"/>
    <cellStyle name="20% - 强调文字颜色 3 3 2 5 6 2 2" xfId="92"/>
    <cellStyle name="20% - 强调文字颜色 3 3 2 5 6 2 4" xfId="93"/>
    <cellStyle name="20% - 强调文字颜色 3 3 6 2 2 2 2 2" xfId="94"/>
    <cellStyle name="20% - 强调文字颜色 3 3 7 3 3" xfId="95"/>
    <cellStyle name="20% - 强调文字颜色 3 3_林-2018年 政府预算收支 草案" xfId="96"/>
    <cellStyle name="20% - 强调文字颜色 3 4 2 3 2 2 3 2 2 4 2 3" xfId="97"/>
    <cellStyle name="20% - 强调文字颜色 3 4 2 3 2 2 3 2 2 4 3 2" xfId="98"/>
    <cellStyle name="20% - 强调文字颜色 3 5 4 3 2 2" xfId="99"/>
    <cellStyle name="20% - 强调文字颜色 3 6 2 3 3 4 2" xfId="100"/>
    <cellStyle name="20% - 强调文字颜色 3 6 2 3 3 4 2 5" xfId="101"/>
    <cellStyle name="20% - 强调文字颜色 4 2" xfId="102"/>
    <cellStyle name="20% - 强调文字颜色 4 2 2 2 3 2 4" xfId="103"/>
    <cellStyle name="20% - 强调文字颜色 4 2 2 2 3 2 4 2" xfId="104"/>
    <cellStyle name="20% - 强调文字颜色 4 2 2 2 3 2 4 2 2" xfId="105"/>
    <cellStyle name="20% - 强调文字颜色 4 2 2 2 3 2 4 2 2 2" xfId="106"/>
    <cellStyle name="20% - 强调文字颜色 4 2 2 2 3 2 4 2 4" xfId="107"/>
    <cellStyle name="20% - 强调文字颜色 4 2 2 2 3 2 4 5" xfId="108"/>
    <cellStyle name="20% - 强调文字颜色 4 2 2 9 2 2 2 2" xfId="109"/>
    <cellStyle name="20% - 强调文字颜色 4 3" xfId="110"/>
    <cellStyle name="20% - 强调文字颜色 4 3 2 2 8 5" xfId="111"/>
    <cellStyle name="20% - 强调文字颜色 4 3 5 3 2 2 3 2 2" xfId="112"/>
    <cellStyle name="20% - 强调文字颜色 4 3 7 3 2 2" xfId="113"/>
    <cellStyle name="20% - 强调文字颜色 4 3 7 3 2 2 2" xfId="114"/>
    <cellStyle name="20% - 强调文字颜色 4 3 7 3 2 2 2 2" xfId="115"/>
    <cellStyle name="20% - 强调文字颜色 4 3 7 3 2 2 2 2 4" xfId="116"/>
    <cellStyle name="20% - 强调文字颜色 4 3 7 3 2 2 4 2 2" xfId="117"/>
    <cellStyle name="20% - 强调文字颜色 4 3 7 3 2 2 4 3 2" xfId="118"/>
    <cellStyle name="20% - 强调文字颜色 4 3 7 3 2 4" xfId="119"/>
    <cellStyle name="20% - 强调文字颜色 4 5" xfId="120"/>
    <cellStyle name="20% - 强调文字颜色 4 5 2 3" xfId="121"/>
    <cellStyle name="20% - 强调文字颜色 4 5 2 3 5" xfId="122"/>
    <cellStyle name="20% - 强调文字颜色 4 5 3 4" xfId="123"/>
    <cellStyle name="20% - 强调文字颜色 4 5 6 2 2 3 2" xfId="124"/>
    <cellStyle name="20% - 强调文字颜色 4 8 2 5" xfId="125"/>
    <cellStyle name="20% - 强调文字颜色 4 8 7 4" xfId="126"/>
    <cellStyle name="20% - 强调文字颜色 5 10 3 2 4" xfId="127"/>
    <cellStyle name="20% - 强调文字颜色 5 10 3 2 4 2" xfId="128"/>
    <cellStyle name="20% - 强调文字颜色 5 10 3 2 4 2 2" xfId="129"/>
    <cellStyle name="20% - 强调文字颜色 5 10 3 2 4 2 2 2 2" xfId="130"/>
    <cellStyle name="20% - 强调文字颜色 5 10 3 2 4 2 4" xfId="131"/>
    <cellStyle name="20% - 强调文字颜色 5 10 3 2 4 2 5" xfId="132"/>
    <cellStyle name="20% - 强调文字颜色 5 10 3 2 4 3" xfId="133"/>
    <cellStyle name="20% - 强调文字颜色 5 2 2 2 4 4 2" xfId="134"/>
    <cellStyle name="20% - 强调文字颜色 5 2 2 2 4 4 2 2" xfId="135"/>
    <cellStyle name="20% - 强调文字颜色 5 3 2 2 4 3" xfId="136"/>
    <cellStyle name="20% - 强调文字颜色 5 3 2 2 4 3 3" xfId="137"/>
    <cellStyle name="20% - 强调文字颜色 5 3 2 4 7 2 2 2" xfId="138"/>
    <cellStyle name="20% - 强调文字颜色 5 3 2 4 7 2 2 2 4" xfId="139"/>
    <cellStyle name="20% - 强调文字颜色 5 3 2 4 7 2 3 2 2" xfId="140"/>
    <cellStyle name="20% - 强调文字颜色 5 3 2 5 4 3 2" xfId="141"/>
    <cellStyle name="20% - 强调文字颜色 5 3 2 6 2 2 3 2 2" xfId="142"/>
    <cellStyle name="20% - 强调文字颜色 5 3 2 6 2 2 3 2 2 2" xfId="143"/>
    <cellStyle name="20% - 强调文字颜色 5 3 2 6 2 2 3 2 2 2 2" xfId="144"/>
    <cellStyle name="20% - 强调文字颜色 5 3 2 6 2 2 3 2 2 2 5" xfId="145"/>
    <cellStyle name="20% - 强调文字颜色 5 3 2 6 2 2 3 2 3 3 2" xfId="146"/>
    <cellStyle name="20% - 强调文字颜色 5 7 2 2 3" xfId="147"/>
    <cellStyle name="20% - 强调文字颜色 5 7 2 2 3 5" xfId="148"/>
    <cellStyle name="20% - 强调文字颜色 6 14 2" xfId="149"/>
    <cellStyle name="20% - 强调文字颜色 6 14 2 2" xfId="150"/>
    <cellStyle name="20% - 强调文字颜色 6 14 2 2 2" xfId="151"/>
    <cellStyle name="20% - 强调文字颜色 6 14 2 2 2 2 2" xfId="152"/>
    <cellStyle name="20% - 强调文字颜色 6 14 2 2 4" xfId="153"/>
    <cellStyle name="20% - 强调文字颜色 6 14 2 2 5" xfId="154"/>
    <cellStyle name="20% - 强调文字颜色 6 2 2 3 3 2 3 2 2 4" xfId="155"/>
    <cellStyle name="20% - 强调文字颜色 6 2 2 3 3 2 3 3 5" xfId="156"/>
    <cellStyle name="20% - 强调文字颜色 6 2 3 3 4 3 2" xfId="157"/>
    <cellStyle name="20% - 强调文字颜色 6 2 3 3 4 3 2 3 4" xfId="158"/>
    <cellStyle name="20% - 强调文字颜色 6 2 6 2 2 3" xfId="159"/>
    <cellStyle name="20% - 强调文字颜色 6 3 2 2 3 3" xfId="160"/>
    <cellStyle name="20% - 强调文字颜色 6 3 2 2 3 3 5" xfId="161"/>
    <cellStyle name="20% - 强调文字颜色 6 4 2 2" xfId="162"/>
    <cellStyle name="20% - 强调文字颜色 6 4 2 4 5 3 3" xfId="163"/>
    <cellStyle name="20% - 强调文字颜色 6 4 6 2 2 3 4" xfId="164"/>
    <cellStyle name="20% - 强调文字颜色 6 6 2 2 2 2 2 3 3 2 3 2" xfId="165"/>
    <cellStyle name="20% - 强调文字颜色 6 6 2 2 2 2 2 3 4 2 4" xfId="166"/>
    <cellStyle name="20% - 强调文字颜色 6 6 2 2 2 2 2 4 2 2" xfId="167"/>
    <cellStyle name="20% - 强调文字颜色 6 6 2 2 2 2 2 4 3" xfId="168"/>
    <cellStyle name="20% - 强调文字颜色 6 6 2 2 2 2 3 2 2" xfId="169"/>
    <cellStyle name="20% - 强调文字颜色 6 6 2 2 2 2 3 2 2 2" xfId="170"/>
    <cellStyle name="20% - 强调文字颜色 6 6 2 2 2 2 3 2 2 2 2" xfId="171"/>
    <cellStyle name="20% - 强调文字颜色 6 6 2 2 2 2 3 2 2 2 5" xfId="172"/>
    <cellStyle name="40% - 强调文字颜色 1 2 2 2 2 3" xfId="173"/>
    <cellStyle name="40% - 强调文字颜色 1 2 4 2 2 2" xfId="174"/>
    <cellStyle name="40% - 强调文字颜色 1 3 8 2 3" xfId="175"/>
    <cellStyle name="40% - 强调文字颜色 2 2 3 2 2" xfId="176"/>
    <cellStyle name="40% - 强调文字颜色 2 2 3 2 3 3 2" xfId="177"/>
    <cellStyle name="40% - 强调文字颜色 2 2 3 2 3 3 2 2" xfId="178"/>
    <cellStyle name="40% - 强调文字颜色 3 2" xfId="179"/>
    <cellStyle name="40% - 强调文字颜色 3 2 2 3 3 4" xfId="180"/>
    <cellStyle name="40% - 强调文字颜色 3 3" xfId="181"/>
    <cellStyle name="40% - 强调文字颜色 3 3 3 2" xfId="182"/>
    <cellStyle name="40% - 强调文字颜色 3 5 5 4" xfId="183"/>
    <cellStyle name="40% - 强调文字颜色 4 10 3 4" xfId="184"/>
    <cellStyle name="40% - 强调文字颜色 4 10 3 4 2" xfId="185"/>
    <cellStyle name="40% - 强调文字颜色 4 2 2 5 2 2 3" xfId="186"/>
    <cellStyle name="40% - 强调文字颜色 4 5 6 5 3 2" xfId="187"/>
    <cellStyle name="40% - 强调文字颜色 5 2 2 4 2 2 3 3 2 2" xfId="188"/>
    <cellStyle name="40% - 强调文字颜色 5 2 2 5 2 4 2 3" xfId="189"/>
    <cellStyle name="40% - 强调文字颜色 5 4 2 5 3 3 3" xfId="190"/>
    <cellStyle name="40% - 强调文字颜色 6 2" xfId="191"/>
    <cellStyle name="40% - 强调文字颜色 6 2 2 2 3 2" xfId="192"/>
    <cellStyle name="40% - 强调文字颜色 6 2 3 4 5 2" xfId="193"/>
    <cellStyle name="40% - 强调文字颜色 6 5 7 3 4" xfId="194"/>
    <cellStyle name="60% - 强调文字颜色 1 2" xfId="195"/>
    <cellStyle name="60% - 强调文字颜色 1 2 2" xfId="196"/>
    <cellStyle name="60% - 强调文字颜色 1 2 4 2" xfId="197"/>
    <cellStyle name="60% - 强调文字颜色 2 2" xfId="198"/>
    <cellStyle name="60% - 强调文字颜色 2 2 2" xfId="199"/>
    <cellStyle name="60% - 强调文字颜色 2 3" xfId="200"/>
    <cellStyle name="60% - 强调文字颜色 3 2" xfId="201"/>
    <cellStyle name="60% - 强调文字颜色 3 2 2" xfId="202"/>
    <cellStyle name="60% - 强调文字颜色 3 3" xfId="203"/>
    <cellStyle name="60% - 强调文字颜色 4 2" xfId="204"/>
    <cellStyle name="60% - 强调文字颜色 4 2 2" xfId="205"/>
    <cellStyle name="60% - 强调文字颜色 4 2 2 2 2 2 2" xfId="206"/>
    <cellStyle name="60% - 强调文字颜色 5 2" xfId="207"/>
    <cellStyle name="60% - 强调文字颜色 6 2" xfId="208"/>
    <cellStyle name="60% - 强调文字颜色 6 5 2" xfId="209"/>
    <cellStyle name="args.style" xfId="210"/>
    <cellStyle name="args.style 2" xfId="211"/>
    <cellStyle name="Calc Currency (0)" xfId="212"/>
    <cellStyle name="category" xfId="213"/>
    <cellStyle name="category 2" xfId="214"/>
    <cellStyle name="ColLevel_0" xfId="215"/>
    <cellStyle name="Column Headings" xfId="216"/>
    <cellStyle name="Column Headings 2" xfId="217"/>
    <cellStyle name="Column$Headings" xfId="218"/>
    <cellStyle name="Column$Headings 2" xfId="219"/>
    <cellStyle name="Column_Title" xfId="220"/>
    <cellStyle name="Comma  - Style1" xfId="221"/>
    <cellStyle name="Comma [0]_laroux" xfId="222"/>
    <cellStyle name="Comma_02(2003.12.31 PBC package.040304)" xfId="223"/>
    <cellStyle name="comma-d" xfId="224"/>
    <cellStyle name="Copied" xfId="225"/>
    <cellStyle name="Copied 3" xfId="226"/>
    <cellStyle name="COST1" xfId="227"/>
    <cellStyle name="COST1 3" xfId="228"/>
    <cellStyle name="Currency [0]_353HHC" xfId="229"/>
    <cellStyle name="Currency_353HHC" xfId="230"/>
    <cellStyle name="Date" xfId="231"/>
    <cellStyle name="Date 2" xfId="232"/>
    <cellStyle name="Entered" xfId="233"/>
    <cellStyle name="Entered 3" xfId="234"/>
    <cellStyle name="entry box" xfId="235"/>
    <cellStyle name="entry box 2" xfId="236"/>
    <cellStyle name="Euro" xfId="237"/>
    <cellStyle name="Format Number Column" xfId="238"/>
    <cellStyle name="Grey" xfId="239"/>
    <cellStyle name="HEADER" xfId="240"/>
    <cellStyle name="HEADER 2" xfId="241"/>
    <cellStyle name="Header1" xfId="242"/>
    <cellStyle name="Header1 2" xfId="243"/>
    <cellStyle name="Header2" xfId="244"/>
    <cellStyle name="Header2 2" xfId="245"/>
    <cellStyle name="Input [yellow]" xfId="246"/>
    <cellStyle name="Input Cells" xfId="247"/>
    <cellStyle name="Input Cells 2 4" xfId="248"/>
    <cellStyle name="InputArea" xfId="249"/>
    <cellStyle name="InputArea 2" xfId="250"/>
    <cellStyle name="KPMG Heading 1" xfId="251"/>
    <cellStyle name="KPMG Heading 2" xfId="252"/>
    <cellStyle name="KPMG Heading 3" xfId="253"/>
    <cellStyle name="KPMG Heading 4" xfId="254"/>
    <cellStyle name="KPMG Normal" xfId="255"/>
    <cellStyle name="KPMG Normal 2" xfId="256"/>
    <cellStyle name="Lines Fill" xfId="257"/>
    <cellStyle name="Lines Fill 2" xfId="258"/>
    <cellStyle name="Linked Cells" xfId="259"/>
    <cellStyle name="Linked Cells 4" xfId="260"/>
    <cellStyle name="Milliers [0]_!!!GO" xfId="261"/>
    <cellStyle name="Milliers_!!!GO" xfId="262"/>
    <cellStyle name="Model" xfId="263"/>
    <cellStyle name="Model 2" xfId="264"/>
    <cellStyle name="Monétaire [0]_!!!GO" xfId="265"/>
    <cellStyle name="Monétaire_!!!GO" xfId="266"/>
    <cellStyle name="New Times Roman" xfId="267"/>
    <cellStyle name="New Times Roman 2" xfId="268"/>
    <cellStyle name="no dec" xfId="269"/>
    <cellStyle name="Normal" xfId="270"/>
    <cellStyle name="Normal - Style1" xfId="271"/>
    <cellStyle name="Normal - Style1 2" xfId="272"/>
    <cellStyle name="Normal 10" xfId="273"/>
    <cellStyle name="Normalny_Arkusz1" xfId="274"/>
    <cellStyle name="Œ…‹æØ‚è [0.00]_Region Orders (2)" xfId="275"/>
    <cellStyle name="Œ…‹æØ‚è_Region Orders (2)" xfId="276"/>
    <cellStyle name="per.style" xfId="277"/>
    <cellStyle name="Percent [2]" xfId="278"/>
    <cellStyle name="Percent_PICC package Sept2002 (V120021005)1" xfId="279"/>
    <cellStyle name="Prefilled" xfId="280"/>
    <cellStyle name="Prefilled 2" xfId="281"/>
    <cellStyle name="pricing" xfId="282"/>
    <cellStyle name="PSChar" xfId="283"/>
    <cellStyle name="PSChar 2" xfId="284"/>
    <cellStyle name="PSChar 2 2 2" xfId="285"/>
    <cellStyle name="PSChar 4" xfId="286"/>
    <cellStyle name="RevList" xfId="287"/>
    <cellStyle name="RevList 2" xfId="288"/>
    <cellStyle name="RowLevel_0" xfId="289"/>
    <cellStyle name="Sheet Head" xfId="290"/>
    <cellStyle name="Sheet Head 2" xfId="291"/>
    <cellStyle name="style" xfId="292"/>
    <cellStyle name="style 2" xfId="293"/>
    <cellStyle name="style1" xfId="294"/>
    <cellStyle name="style1 2" xfId="295"/>
    <cellStyle name="style2" xfId="296"/>
    <cellStyle name="style2 2" xfId="297"/>
    <cellStyle name="subhead" xfId="298"/>
    <cellStyle name="subhead 2" xfId="299"/>
    <cellStyle name="Subtotal" xfId="300"/>
    <cellStyle name="百分比" xfId="1" builtinId="5"/>
    <cellStyle name="百分比 2" xfId="301"/>
    <cellStyle name="百分比 2 2" xfId="302"/>
    <cellStyle name="百分比 2 2 2" xfId="303"/>
    <cellStyle name="百分比 2 2 2 2" xfId="304"/>
    <cellStyle name="百分比 2 2 2 2 2" xfId="305"/>
    <cellStyle name="百分比 2 2 2 2 3" xfId="306"/>
    <cellStyle name="百分比 2 3 3" xfId="307"/>
    <cellStyle name="百分比 3" xfId="308"/>
    <cellStyle name="百分比 4 3" xfId="309"/>
    <cellStyle name="百分比 5" xfId="310"/>
    <cellStyle name="百分比 8" xfId="311"/>
    <cellStyle name="标题 1 2" xfId="312"/>
    <cellStyle name="标题 1 2 2" xfId="313"/>
    <cellStyle name="标题 1 2 2 2" xfId="314"/>
    <cellStyle name="标题 10" xfId="315"/>
    <cellStyle name="标题 2 2" xfId="316"/>
    <cellStyle name="标题 2 2 2" xfId="317"/>
    <cellStyle name="标题 2 3" xfId="318"/>
    <cellStyle name="标题 3 2" xfId="319"/>
    <cellStyle name="标题 3 2 2" xfId="320"/>
    <cellStyle name="标题 3 2 2 2 2 2" xfId="321"/>
    <cellStyle name="标题 4 2" xfId="322"/>
    <cellStyle name="标题 4 2 2" xfId="323"/>
    <cellStyle name="标题 4 2 2 2 2 2" xfId="324"/>
    <cellStyle name="标题 5 2" xfId="325"/>
    <cellStyle name="差 2" xfId="326"/>
    <cellStyle name="差 2 2" xfId="327"/>
    <cellStyle name="差_008招投标中心全额" xfId="328"/>
    <cellStyle name="差_109劳动就业局" xfId="329"/>
    <cellStyle name="差_2017年10月2日代编经费（单位指标）支出情况表" xfId="330"/>
    <cellStyle name="差_2017年全县部门预算（12.17） 3_林-2018年 政府预算收支 草案 2 2" xfId="331"/>
    <cellStyle name="差_Book1_1" xfId="332"/>
    <cellStyle name="差_Book1_1 2" xfId="333"/>
    <cellStyle name="差_Book1_1 2 2" xfId="334"/>
    <cellStyle name="差_Book1_1 3" xfId="335"/>
    <cellStyle name="差_Sheet3" xfId="336"/>
    <cellStyle name="差_Sheet3 2" xfId="337"/>
    <cellStyle name="差_林-2018年 政府预算收支 草案" xfId="338"/>
    <cellStyle name="差_林-2018年 政府预算收支 草案 2" xfId="339"/>
    <cellStyle name="常规" xfId="0" builtinId="0"/>
    <cellStyle name="常规 10" xfId="340"/>
    <cellStyle name="常规 10 10" xfId="341"/>
    <cellStyle name="常规 10 2 11" xfId="342"/>
    <cellStyle name="常规 10 2 2 2 2" xfId="343"/>
    <cellStyle name="常规 10 2 2 3 2" xfId="344"/>
    <cellStyle name="常规 10 2 2 5" xfId="345"/>
    <cellStyle name="常规 10 3 2 2 2 2" xfId="346"/>
    <cellStyle name="常规 100" xfId="347"/>
    <cellStyle name="常规 101" xfId="348"/>
    <cellStyle name="常规 102" xfId="349"/>
    <cellStyle name="常规 11" xfId="350"/>
    <cellStyle name="常规 12" xfId="351"/>
    <cellStyle name="常规 13 10" xfId="352"/>
    <cellStyle name="常规 14" xfId="353"/>
    <cellStyle name="常规 14 3" xfId="354"/>
    <cellStyle name="常规 15 2 2 2 3" xfId="355"/>
    <cellStyle name="常规 2" xfId="356"/>
    <cellStyle name="常规 2 12" xfId="357"/>
    <cellStyle name="常规 2 15" xfId="358"/>
    <cellStyle name="常规 2 17" xfId="359"/>
    <cellStyle name="常规 2 2 3 2 2 5" xfId="360"/>
    <cellStyle name="常规 2 3" xfId="361"/>
    <cellStyle name="常规 2 3 11" xfId="362"/>
    <cellStyle name="常规 2 4" xfId="363"/>
    <cellStyle name="常规 3" xfId="364"/>
    <cellStyle name="常规 3 13" xfId="365"/>
    <cellStyle name="常规 39" xfId="366"/>
    <cellStyle name="常规 4 12" xfId="367"/>
    <cellStyle name="常规 4 2 6" xfId="368"/>
    <cellStyle name="常规 4 9" xfId="369"/>
    <cellStyle name="常规 48" xfId="370"/>
    <cellStyle name="常规 5" xfId="371"/>
    <cellStyle name="常规 5 2" xfId="372"/>
    <cellStyle name="常规 5 2 11" xfId="373"/>
    <cellStyle name="常规 5 7" xfId="374"/>
    <cellStyle name="常规 5 9" xfId="375"/>
    <cellStyle name="常规 5 9 2" xfId="376"/>
    <cellStyle name="常规 6 5" xfId="377"/>
    <cellStyle name="常规 6 5 4" xfId="378"/>
    <cellStyle name="常规 7 3 2 2 2" xfId="379"/>
    <cellStyle name="常规 7 3 6" xfId="380"/>
    <cellStyle name="常规 8" xfId="381"/>
    <cellStyle name="常规 8 11" xfId="382"/>
    <cellStyle name="常规_F1010000" xfId="383"/>
    <cellStyle name="常规_F1010000 2" xfId="384"/>
    <cellStyle name="常规_F1010000 3" xfId="385"/>
    <cellStyle name="常规_乐昌表一" xfId="386"/>
    <cellStyle name="常规_南澳县2015年9月报（测算全年）" xfId="387"/>
    <cellStyle name="超链接 2" xfId="388"/>
    <cellStyle name="分级显示行_1_4附件二凯旋评估表" xfId="389"/>
    <cellStyle name="公司标准表" xfId="390"/>
    <cellStyle name="公司标准表 2" xfId="391"/>
    <cellStyle name="公司标准表 2 2" xfId="392"/>
    <cellStyle name="公司标准表 3" xfId="393"/>
    <cellStyle name="好 2" xfId="394"/>
    <cellStyle name="好 2 6" xfId="395"/>
    <cellStyle name="好_（编制预算）财驻粤监函(2015)36号-附表.xls(提前下达) 5" xfId="396"/>
    <cellStyle name="好_008招投标中心全额" xfId="397"/>
    <cellStyle name="好_008招投标中心全额 2" xfId="398"/>
    <cellStyle name="好_2017年10月2日代编经费（单位指标）支出情况表" xfId="399"/>
    <cellStyle name="好_Book1_1" xfId="400"/>
    <cellStyle name="好_Book1_1 2" xfId="401"/>
    <cellStyle name="好_Book1_1 2 2" xfId="402"/>
    <cellStyle name="好_Book1_1 3" xfId="403"/>
    <cellStyle name="好_Sheet3" xfId="404"/>
    <cellStyle name="好_Sheet3 2" xfId="405"/>
    <cellStyle name="汇总 2" xfId="406"/>
    <cellStyle name="汇总 2 4 3" xfId="407"/>
    <cellStyle name="汇总 2 9" xfId="408"/>
    <cellStyle name="计算 2" xfId="409"/>
    <cellStyle name="计算 2 10" xfId="410"/>
    <cellStyle name="计算 3 5 2" xfId="411"/>
    <cellStyle name="检查单元格 2" xfId="412"/>
    <cellStyle name="检查单元格 2 3" xfId="413"/>
    <cellStyle name="解释性文本 2" xfId="414"/>
    <cellStyle name="解释性文本 2 2" xfId="415"/>
    <cellStyle name="警告文本 2" xfId="416"/>
    <cellStyle name="链接单元格 2" xfId="417"/>
    <cellStyle name="链接单元格 2 2" xfId="418"/>
    <cellStyle name="链接单元格 2 4" xfId="419"/>
    <cellStyle name="霓付 [0]_97MBO" xfId="420"/>
    <cellStyle name="霓付_97MBO" xfId="421"/>
    <cellStyle name="烹拳 [0]_97MBO" xfId="422"/>
    <cellStyle name="烹拳_97MBO" xfId="423"/>
    <cellStyle name="千分位[0]_ 白土" xfId="424"/>
    <cellStyle name="千分位_ 白土" xfId="425"/>
    <cellStyle name="千位[0]_ 应交税金审定表" xfId="426"/>
    <cellStyle name="千位_ 应交税金审定表" xfId="427"/>
    <cellStyle name="千位分隔 10" xfId="428"/>
    <cellStyle name="千位分隔 11" xfId="429"/>
    <cellStyle name="千位分隔 11 2" xfId="430"/>
    <cellStyle name="千位分隔 13" xfId="431"/>
    <cellStyle name="千位分隔 13 2" xfId="432"/>
    <cellStyle name="千位分隔 2" xfId="433"/>
    <cellStyle name="千位分隔 2 10" xfId="434"/>
    <cellStyle name="千位分隔 2 10 2" xfId="435"/>
    <cellStyle name="千位分隔 2 14" xfId="436"/>
    <cellStyle name="千位分隔 2 14 3" xfId="437"/>
    <cellStyle name="千位分隔 2 2" xfId="438"/>
    <cellStyle name="千位分隔 2 2 12" xfId="439"/>
    <cellStyle name="千位分隔 2 2 4 3" xfId="440"/>
    <cellStyle name="千位分隔 2 2 6" xfId="441"/>
    <cellStyle name="千位分隔 23" xfId="442"/>
    <cellStyle name="千位分隔 3" xfId="443"/>
    <cellStyle name="千位分隔 3 2 4 2 2" xfId="444"/>
    <cellStyle name="千位分隔 3 2 4 2 2 7" xfId="445"/>
    <cellStyle name="千位分隔 3 5" xfId="446"/>
    <cellStyle name="千位分隔 3 5 7" xfId="447"/>
    <cellStyle name="千位分隔 4" xfId="448"/>
    <cellStyle name="千位分隔 8 2" xfId="449"/>
    <cellStyle name="千位分隔 9 2" xfId="450"/>
    <cellStyle name="千位分隔 9 2 2" xfId="451"/>
    <cellStyle name="千位分隔[0] 10" xfId="452"/>
    <cellStyle name="千位分隔[0] 2" xfId="453"/>
    <cellStyle name="千位分隔[0] 2 10" xfId="454"/>
    <cellStyle name="千位分隔[0] 2 2 3 2" xfId="455"/>
    <cellStyle name="千位分隔[0] 2 3" xfId="456"/>
    <cellStyle name="千位分隔[0] 3 5" xfId="457"/>
    <cellStyle name="千位分隔[0] 6 4 2" xfId="458"/>
    <cellStyle name="千位分隔[0] 7 4 2" xfId="459"/>
    <cellStyle name="钎霖_laroux" xfId="460"/>
    <cellStyle name="强调文字颜色 1 2" xfId="461"/>
    <cellStyle name="强调文字颜色 1 2 2" xfId="462"/>
    <cellStyle name="强调文字颜色 1 3 2 2 2" xfId="463"/>
    <cellStyle name="强调文字颜色 2 2" xfId="464"/>
    <cellStyle name="强调文字颜色 2 3 2" xfId="465"/>
    <cellStyle name="强调文字颜色 3 2" xfId="466"/>
    <cellStyle name="强调文字颜色 3 2 2 2 2" xfId="467"/>
    <cellStyle name="强调文字颜色 4 2" xfId="468"/>
    <cellStyle name="强调文字颜色 5 2 4" xfId="469"/>
    <cellStyle name="强调文字颜色 6 2 3" xfId="470"/>
    <cellStyle name="适中 2" xfId="471"/>
    <cellStyle name="适中 2 5" xfId="472"/>
    <cellStyle name="输出 2" xfId="473"/>
    <cellStyle name="输出 2 10" xfId="474"/>
    <cellStyle name="输出 2 3 2 2 2" xfId="475"/>
    <cellStyle name="输入 2" xfId="476"/>
    <cellStyle name="输入 2 10" xfId="477"/>
    <cellStyle name="输入 3" xfId="478"/>
    <cellStyle name="未定义" xfId="479"/>
    <cellStyle name="未定义 3" xfId="480"/>
    <cellStyle name="注释 2" xfId="481"/>
    <cellStyle name="注释 2 11" xfId="482"/>
    <cellStyle name="注释 2 3 2 5" xfId="483"/>
    <cellStyle name="注释 2 3 2 5 2" xfId="484"/>
    <cellStyle name="注释 3 2 2 3 3 3" xfId="485"/>
    <cellStyle name="注释 3 2 2 6 3 3 2 3 4" xfId="486"/>
    <cellStyle name="注释 3 5 2 5" xfId="487"/>
    <cellStyle name="注释 3 5 2 5 2" xfId="488"/>
    <cellStyle name="注释 4 2 3 2 2 3 4 2" xfId="489"/>
    <cellStyle name="注释 6 4 6 2 2 2" xfId="490"/>
    <cellStyle name="资产" xfId="491"/>
    <cellStyle name="콤마 [0]_BOILER-CO1" xfId="492"/>
    <cellStyle name="콤마_BOILER-CO1" xfId="493"/>
    <cellStyle name="통화 [0]_BOILER-CO1" xfId="494"/>
    <cellStyle name="표준_0N-HANDLING " xfId="495"/>
  </cellStyles>
  <dxfs count="0"/>
  <tableStyles count="0" defaultTableStyle="TableStyleMedium9" defaultPivotStyle="PivotStyleLight16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07/&#20108;&#9675;&#9675;&#20843;&#24180;%20&#32508;&#21512;/2009&#24180;&#37096;&#38376;&#39044;&#31639;/&#32440;&#36136;&#25991;&#26723;/&#25968;&#25454;&#36164;&#26009;&#26723;&#26696;/2003&#24180;&#36164;&#26009;/03&#21307;&#30103;&#34917;&#211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WXWorkLocal/1688849874597320_1970325008038486/Cache/File/2023-10/2007/&#20108;&#9675;&#9675;&#20843;&#24180;%20&#32508;&#21512;/2009&#24180;&#37096;&#38376;&#39044;&#31639;/&#32440;&#36136;&#25991;&#26723;/&#25968;&#25454;&#36164;&#26009;&#26723;&#26696;/2003&#24180;&#36164;&#26009;/03&#21307;&#30103;&#34917;&#211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本医疗补助预算"/>
      <sheetName val="下达表"/>
      <sheetName val="拨款进度"/>
      <sheetName val="拨款审批"/>
      <sheetName val="基本医疗补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本医疗补助预算"/>
      <sheetName val="下达表"/>
      <sheetName val="拨款进度"/>
      <sheetName val="拨款审批"/>
      <sheetName val="基本医疗补助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autoPageBreaks="0"/>
  </sheetPr>
  <dimension ref="A1:R56"/>
  <sheetViews>
    <sheetView zoomScale="80" zoomScaleNormal="80" workbookViewId="0">
      <pane ySplit="5" topLeftCell="A6" activePane="bottomLeft" state="frozen"/>
      <selection pane="bottomLeft" activeCell="S27" sqref="S27"/>
    </sheetView>
  </sheetViews>
  <sheetFormatPr defaultColWidth="9" defaultRowHeight="14.25"/>
  <cols>
    <col min="1" max="1" width="33.5" style="36" customWidth="1"/>
    <col min="2" max="2" width="12.375" style="36" customWidth="1"/>
    <col min="3" max="3" width="14" style="37" customWidth="1"/>
    <col min="4" max="5" width="9.625" style="36" customWidth="1"/>
    <col min="6" max="6" width="29.875" style="36" customWidth="1"/>
    <col min="7" max="7" width="9.625" style="37" customWidth="1"/>
    <col min="8" max="8" width="15.5" style="37" customWidth="1"/>
    <col min="9" max="9" width="9.625" style="37" customWidth="1"/>
    <col min="10" max="10" width="13.5" style="37" customWidth="1"/>
    <col min="11" max="11" width="12.625" style="37" customWidth="1"/>
    <col min="12" max="16" width="9.625" style="37" customWidth="1"/>
    <col min="17" max="17" width="22.375" style="38" customWidth="1"/>
    <col min="18" max="18" width="13.75" style="39"/>
    <col min="19" max="16384" width="9" style="38"/>
  </cols>
  <sheetData>
    <row r="1" spans="1:16" ht="27.75" customHeight="1">
      <c r="A1" s="88" t="s">
        <v>0</v>
      </c>
      <c r="B1" s="88"/>
      <c r="C1" s="40"/>
      <c r="D1" s="41"/>
      <c r="E1" s="41"/>
      <c r="F1" s="41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1.5" customHeight="1">
      <c r="A2" s="89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6" ht="26.1" customHeight="1">
      <c r="A3" s="42"/>
      <c r="B3" s="42"/>
      <c r="C3" s="43"/>
      <c r="D3" s="42"/>
      <c r="E3" s="42"/>
      <c r="F3" s="42"/>
      <c r="G3" s="44"/>
      <c r="H3" s="43"/>
      <c r="I3" s="43"/>
      <c r="J3" s="43"/>
      <c r="K3" s="43"/>
      <c r="L3" s="43"/>
      <c r="M3" s="43"/>
      <c r="N3" s="43"/>
      <c r="O3" s="91" t="s">
        <v>2</v>
      </c>
      <c r="P3" s="91"/>
    </row>
    <row r="4" spans="1:16" ht="21" customHeight="1">
      <c r="A4" s="95" t="s">
        <v>3</v>
      </c>
      <c r="B4" s="96" t="s">
        <v>4</v>
      </c>
      <c r="C4" s="98" t="s">
        <v>5</v>
      </c>
      <c r="D4" s="98" t="s">
        <v>6</v>
      </c>
      <c r="E4" s="98" t="s">
        <v>7</v>
      </c>
      <c r="F4" s="100" t="s">
        <v>8</v>
      </c>
      <c r="G4" s="92" t="s">
        <v>9</v>
      </c>
      <c r="H4" s="93"/>
      <c r="I4" s="93"/>
      <c r="J4" s="94"/>
      <c r="K4" s="92" t="s">
        <v>10</v>
      </c>
      <c r="L4" s="93"/>
      <c r="M4" s="93"/>
      <c r="N4" s="94"/>
      <c r="O4" s="101" t="s">
        <v>6</v>
      </c>
      <c r="P4" s="101" t="s">
        <v>7</v>
      </c>
    </row>
    <row r="5" spans="1:16" ht="45" customHeight="1">
      <c r="A5" s="95"/>
      <c r="B5" s="97"/>
      <c r="C5" s="99"/>
      <c r="D5" s="99"/>
      <c r="E5" s="99"/>
      <c r="F5" s="100"/>
      <c r="G5" s="45" t="s">
        <v>11</v>
      </c>
      <c r="H5" s="46" t="s">
        <v>12</v>
      </c>
      <c r="I5" s="46" t="s">
        <v>13</v>
      </c>
      <c r="J5" s="46" t="s">
        <v>14</v>
      </c>
      <c r="K5" s="45" t="s">
        <v>11</v>
      </c>
      <c r="L5" s="46" t="s">
        <v>12</v>
      </c>
      <c r="M5" s="46" t="s">
        <v>13</v>
      </c>
      <c r="N5" s="46" t="s">
        <v>14</v>
      </c>
      <c r="O5" s="102"/>
      <c r="P5" s="102"/>
    </row>
    <row r="6" spans="1:16" ht="24" customHeight="1">
      <c r="A6" s="47" t="s">
        <v>15</v>
      </c>
      <c r="B6" s="48">
        <f>SUM(B7:B20)</f>
        <v>10443</v>
      </c>
      <c r="C6" s="48">
        <f>SUM(C7:C20)</f>
        <v>14788.599999999999</v>
      </c>
      <c r="D6" s="49">
        <f t="shared" ref="D6:D15" si="0">E6/B6</f>
        <v>0.41612563439624617</v>
      </c>
      <c r="E6" s="50">
        <f t="shared" ref="E6:E19" si="1">C6-B6</f>
        <v>4345.5999999999985</v>
      </c>
      <c r="F6" s="51" t="s">
        <v>16</v>
      </c>
      <c r="G6" s="52">
        <f t="shared" ref="G6:G29" si="2">H6+J6+I6</f>
        <v>12058</v>
      </c>
      <c r="H6" s="53">
        <v>11241</v>
      </c>
      <c r="I6" s="53"/>
      <c r="J6" s="53">
        <v>817</v>
      </c>
      <c r="K6" s="52">
        <f t="shared" ref="K6:K20" si="3">SUM(L6:N6)</f>
        <v>12058</v>
      </c>
      <c r="L6" s="53">
        <v>11241</v>
      </c>
      <c r="M6" s="53"/>
      <c r="N6" s="53">
        <v>817</v>
      </c>
      <c r="O6" s="79">
        <f t="shared" ref="O6:O18" si="4">P6/G6</f>
        <v>0</v>
      </c>
      <c r="P6" s="80">
        <f t="shared" ref="P6:P20" si="5">K6-G6</f>
        <v>0</v>
      </c>
    </row>
    <row r="7" spans="1:16" ht="24" customHeight="1">
      <c r="A7" s="54" t="s">
        <v>17</v>
      </c>
      <c r="B7" s="55">
        <v>2825</v>
      </c>
      <c r="C7" s="56">
        <v>5085</v>
      </c>
      <c r="D7" s="49">
        <f t="shared" si="0"/>
        <v>0.8</v>
      </c>
      <c r="E7" s="50">
        <f t="shared" si="1"/>
        <v>2260</v>
      </c>
      <c r="F7" s="51" t="s">
        <v>18</v>
      </c>
      <c r="G7" s="52">
        <f t="shared" si="2"/>
        <v>0</v>
      </c>
      <c r="H7" s="53"/>
      <c r="I7" s="53"/>
      <c r="J7" s="53">
        <v>0</v>
      </c>
      <c r="K7" s="58">
        <v>0</v>
      </c>
      <c r="L7" s="53"/>
      <c r="M7" s="53"/>
      <c r="N7" s="53">
        <v>0</v>
      </c>
      <c r="O7" s="27">
        <v>0</v>
      </c>
      <c r="P7" s="27">
        <v>0</v>
      </c>
    </row>
    <row r="8" spans="1:16" ht="24" customHeight="1">
      <c r="A8" s="57" t="s">
        <v>19</v>
      </c>
      <c r="B8" s="55">
        <v>1003</v>
      </c>
      <c r="C8" s="56">
        <v>1805.4</v>
      </c>
      <c r="D8" s="49">
        <f t="shared" si="0"/>
        <v>0.8</v>
      </c>
      <c r="E8" s="50">
        <f t="shared" si="1"/>
        <v>802.40000000000009</v>
      </c>
      <c r="F8" s="51" t="s">
        <v>20</v>
      </c>
      <c r="G8" s="52">
        <f t="shared" si="2"/>
        <v>447</v>
      </c>
      <c r="H8" s="53">
        <v>411</v>
      </c>
      <c r="I8" s="53"/>
      <c r="J8" s="53">
        <v>36</v>
      </c>
      <c r="K8" s="52">
        <f t="shared" si="3"/>
        <v>447</v>
      </c>
      <c r="L8" s="53">
        <v>411</v>
      </c>
      <c r="M8" s="53"/>
      <c r="N8" s="53">
        <v>36</v>
      </c>
      <c r="O8" s="79">
        <f t="shared" si="4"/>
        <v>0</v>
      </c>
      <c r="P8" s="80">
        <f t="shared" si="5"/>
        <v>0</v>
      </c>
    </row>
    <row r="9" spans="1:16" ht="24" customHeight="1">
      <c r="A9" s="57" t="s">
        <v>21</v>
      </c>
      <c r="B9" s="55">
        <v>260</v>
      </c>
      <c r="C9" s="56">
        <v>468</v>
      </c>
      <c r="D9" s="49">
        <f t="shared" si="0"/>
        <v>0.8</v>
      </c>
      <c r="E9" s="50">
        <f t="shared" si="1"/>
        <v>208</v>
      </c>
      <c r="F9" s="51" t="s">
        <v>22</v>
      </c>
      <c r="G9" s="52">
        <f t="shared" si="2"/>
        <v>6940</v>
      </c>
      <c r="H9" s="53">
        <v>5744</v>
      </c>
      <c r="I9" s="53"/>
      <c r="J9" s="53">
        <v>1196</v>
      </c>
      <c r="K9" s="52">
        <f t="shared" si="3"/>
        <v>6940</v>
      </c>
      <c r="L9" s="53">
        <v>5744</v>
      </c>
      <c r="M9" s="53"/>
      <c r="N9" s="53">
        <v>1196</v>
      </c>
      <c r="O9" s="79">
        <f t="shared" si="4"/>
        <v>0</v>
      </c>
      <c r="P9" s="80">
        <f t="shared" si="5"/>
        <v>0</v>
      </c>
    </row>
    <row r="10" spans="1:16" ht="24" customHeight="1">
      <c r="A10" s="57" t="s">
        <v>23</v>
      </c>
      <c r="B10" s="55">
        <v>8</v>
      </c>
      <c r="C10" s="56">
        <v>8</v>
      </c>
      <c r="D10" s="49">
        <f t="shared" si="0"/>
        <v>0</v>
      </c>
      <c r="E10" s="50">
        <f t="shared" si="1"/>
        <v>0</v>
      </c>
      <c r="F10" s="51" t="s">
        <v>24</v>
      </c>
      <c r="G10" s="52">
        <f t="shared" si="2"/>
        <v>15927</v>
      </c>
      <c r="H10" s="53">
        <v>12749</v>
      </c>
      <c r="I10" s="53"/>
      <c r="J10" s="53">
        <v>3178</v>
      </c>
      <c r="K10" s="52">
        <f t="shared" si="3"/>
        <v>15927</v>
      </c>
      <c r="L10" s="53">
        <v>12749</v>
      </c>
      <c r="M10" s="53"/>
      <c r="N10" s="53">
        <v>3178</v>
      </c>
      <c r="O10" s="79">
        <f t="shared" si="4"/>
        <v>0</v>
      </c>
      <c r="P10" s="80">
        <f t="shared" si="5"/>
        <v>0</v>
      </c>
    </row>
    <row r="11" spans="1:16" ht="24" customHeight="1">
      <c r="A11" s="57" t="s">
        <v>25</v>
      </c>
      <c r="B11" s="55">
        <v>650</v>
      </c>
      <c r="C11" s="56">
        <v>650</v>
      </c>
      <c r="D11" s="49">
        <f t="shared" si="0"/>
        <v>0</v>
      </c>
      <c r="E11" s="50">
        <f t="shared" si="1"/>
        <v>0</v>
      </c>
      <c r="F11" s="51" t="s">
        <v>26</v>
      </c>
      <c r="G11" s="52">
        <f t="shared" si="2"/>
        <v>63</v>
      </c>
      <c r="H11" s="53">
        <v>44</v>
      </c>
      <c r="I11" s="53"/>
      <c r="J11" s="53">
        <v>19</v>
      </c>
      <c r="K11" s="52">
        <f t="shared" si="3"/>
        <v>63</v>
      </c>
      <c r="L11" s="53">
        <v>44</v>
      </c>
      <c r="M11" s="53"/>
      <c r="N11" s="53">
        <v>19</v>
      </c>
      <c r="O11" s="79">
        <f t="shared" si="4"/>
        <v>0</v>
      </c>
      <c r="P11" s="80">
        <f t="shared" si="5"/>
        <v>0</v>
      </c>
    </row>
    <row r="12" spans="1:16" ht="24" customHeight="1">
      <c r="A12" s="57" t="s">
        <v>27</v>
      </c>
      <c r="B12" s="55">
        <v>693</v>
      </c>
      <c r="C12" s="56">
        <v>693</v>
      </c>
      <c r="D12" s="49">
        <f t="shared" si="0"/>
        <v>0</v>
      </c>
      <c r="E12" s="50">
        <f t="shared" si="1"/>
        <v>0</v>
      </c>
      <c r="F12" s="51" t="s">
        <v>28</v>
      </c>
      <c r="G12" s="52">
        <f t="shared" si="2"/>
        <v>2539</v>
      </c>
      <c r="H12" s="53">
        <v>1839</v>
      </c>
      <c r="I12" s="53"/>
      <c r="J12" s="53">
        <v>700</v>
      </c>
      <c r="K12" s="52">
        <f t="shared" si="3"/>
        <v>2539</v>
      </c>
      <c r="L12" s="53">
        <v>1839</v>
      </c>
      <c r="M12" s="53"/>
      <c r="N12" s="53">
        <v>700</v>
      </c>
      <c r="O12" s="79">
        <f t="shared" si="4"/>
        <v>0</v>
      </c>
      <c r="P12" s="80">
        <f t="shared" si="5"/>
        <v>0</v>
      </c>
    </row>
    <row r="13" spans="1:16" ht="24" customHeight="1">
      <c r="A13" s="57" t="s">
        <v>29</v>
      </c>
      <c r="B13" s="55">
        <v>333</v>
      </c>
      <c r="C13" s="56">
        <v>333</v>
      </c>
      <c r="D13" s="49">
        <f t="shared" si="0"/>
        <v>0</v>
      </c>
      <c r="E13" s="50">
        <f t="shared" si="1"/>
        <v>0</v>
      </c>
      <c r="F13" s="51" t="s">
        <v>30</v>
      </c>
      <c r="G13" s="52">
        <f t="shared" si="2"/>
        <v>21039</v>
      </c>
      <c r="H13" s="53">
        <v>18179</v>
      </c>
      <c r="I13" s="53"/>
      <c r="J13" s="53">
        <v>2860</v>
      </c>
      <c r="K13" s="52">
        <f t="shared" si="3"/>
        <v>21039</v>
      </c>
      <c r="L13" s="53">
        <v>18179</v>
      </c>
      <c r="M13" s="53"/>
      <c r="N13" s="53">
        <v>2860</v>
      </c>
      <c r="O13" s="79">
        <f t="shared" si="4"/>
        <v>0</v>
      </c>
      <c r="P13" s="80">
        <f t="shared" si="5"/>
        <v>0</v>
      </c>
    </row>
    <row r="14" spans="1:16" ht="24" customHeight="1">
      <c r="A14" s="57" t="s">
        <v>31</v>
      </c>
      <c r="B14" s="55">
        <v>1225</v>
      </c>
      <c r="C14" s="56">
        <v>1225</v>
      </c>
      <c r="D14" s="49">
        <f t="shared" si="0"/>
        <v>0</v>
      </c>
      <c r="E14" s="50">
        <f t="shared" si="1"/>
        <v>0</v>
      </c>
      <c r="F14" s="51" t="s">
        <v>32</v>
      </c>
      <c r="G14" s="52">
        <f t="shared" si="2"/>
        <v>12551</v>
      </c>
      <c r="H14" s="53">
        <v>6028</v>
      </c>
      <c r="I14" s="53"/>
      <c r="J14" s="53">
        <v>6523</v>
      </c>
      <c r="K14" s="52">
        <f t="shared" si="3"/>
        <v>12551</v>
      </c>
      <c r="L14" s="53">
        <v>6028</v>
      </c>
      <c r="M14" s="53"/>
      <c r="N14" s="53">
        <v>6523</v>
      </c>
      <c r="O14" s="79">
        <f t="shared" si="4"/>
        <v>0</v>
      </c>
      <c r="P14" s="80">
        <f t="shared" si="5"/>
        <v>0</v>
      </c>
    </row>
    <row r="15" spans="1:16" ht="24" customHeight="1">
      <c r="A15" s="57" t="s">
        <v>33</v>
      </c>
      <c r="B15" s="55">
        <v>1344</v>
      </c>
      <c r="C15" s="56">
        <v>2419.1999999999998</v>
      </c>
      <c r="D15" s="49">
        <f t="shared" si="0"/>
        <v>0.79999999999999982</v>
      </c>
      <c r="E15" s="50">
        <f t="shared" si="1"/>
        <v>1075.1999999999998</v>
      </c>
      <c r="F15" s="51" t="s">
        <v>34</v>
      </c>
      <c r="G15" s="52">
        <f t="shared" si="2"/>
        <v>702</v>
      </c>
      <c r="H15" s="53">
        <v>414</v>
      </c>
      <c r="I15" s="53"/>
      <c r="J15" s="53">
        <v>288</v>
      </c>
      <c r="K15" s="52">
        <f t="shared" si="3"/>
        <v>702</v>
      </c>
      <c r="L15" s="53">
        <v>414</v>
      </c>
      <c r="M15" s="53"/>
      <c r="N15" s="53">
        <v>288</v>
      </c>
      <c r="O15" s="79">
        <f t="shared" si="4"/>
        <v>0</v>
      </c>
      <c r="P15" s="80">
        <f t="shared" si="5"/>
        <v>0</v>
      </c>
    </row>
    <row r="16" spans="1:16" ht="24" customHeight="1">
      <c r="A16" s="57" t="s">
        <v>35</v>
      </c>
      <c r="B16" s="55">
        <v>2</v>
      </c>
      <c r="C16" s="58">
        <v>2</v>
      </c>
      <c r="D16" s="58">
        <v>0</v>
      </c>
      <c r="E16" s="50">
        <f t="shared" si="1"/>
        <v>0</v>
      </c>
      <c r="F16" s="51" t="s">
        <v>36</v>
      </c>
      <c r="G16" s="52">
        <f t="shared" si="2"/>
        <v>15365</v>
      </c>
      <c r="H16" s="53">
        <v>13093</v>
      </c>
      <c r="I16" s="53"/>
      <c r="J16" s="53">
        <v>2272</v>
      </c>
      <c r="K16" s="52">
        <f t="shared" si="3"/>
        <v>17391</v>
      </c>
      <c r="L16" s="53">
        <f>13093+1026+1000</f>
        <v>15119</v>
      </c>
      <c r="M16" s="53"/>
      <c r="N16" s="53">
        <v>2272</v>
      </c>
      <c r="O16" s="79">
        <f t="shared" si="4"/>
        <v>0.13185811910185485</v>
      </c>
      <c r="P16" s="80">
        <f t="shared" si="5"/>
        <v>2026</v>
      </c>
    </row>
    <row r="17" spans="1:16" ht="24" customHeight="1">
      <c r="A17" s="57" t="s">
        <v>37</v>
      </c>
      <c r="B17" s="55">
        <v>50</v>
      </c>
      <c r="C17" s="56">
        <v>50</v>
      </c>
      <c r="D17" s="49">
        <f t="shared" ref="D17:D19" si="6">E17/B17</f>
        <v>0</v>
      </c>
      <c r="E17" s="50">
        <f t="shared" si="1"/>
        <v>0</v>
      </c>
      <c r="F17" s="51" t="s">
        <v>38</v>
      </c>
      <c r="G17" s="52">
        <f t="shared" si="2"/>
        <v>18751</v>
      </c>
      <c r="H17" s="53">
        <v>5392</v>
      </c>
      <c r="I17" s="53">
        <v>2190</v>
      </c>
      <c r="J17" s="53">
        <v>11169</v>
      </c>
      <c r="K17" s="52">
        <f t="shared" si="3"/>
        <v>18751</v>
      </c>
      <c r="L17" s="53">
        <v>5392</v>
      </c>
      <c r="M17" s="53">
        <v>2190</v>
      </c>
      <c r="N17" s="53">
        <v>11169</v>
      </c>
      <c r="O17" s="79">
        <f t="shared" si="4"/>
        <v>0</v>
      </c>
      <c r="P17" s="80">
        <f t="shared" si="5"/>
        <v>0</v>
      </c>
    </row>
    <row r="18" spans="1:16" ht="24" customHeight="1">
      <c r="A18" s="57" t="s">
        <v>39</v>
      </c>
      <c r="B18" s="55">
        <v>2035</v>
      </c>
      <c r="C18" s="56">
        <v>2035</v>
      </c>
      <c r="D18" s="49">
        <f t="shared" si="6"/>
        <v>0</v>
      </c>
      <c r="E18" s="50">
        <f t="shared" si="1"/>
        <v>0</v>
      </c>
      <c r="F18" s="51" t="s">
        <v>40</v>
      </c>
      <c r="G18" s="52">
        <f t="shared" si="2"/>
        <v>2721</v>
      </c>
      <c r="H18" s="53">
        <v>2159</v>
      </c>
      <c r="I18" s="53"/>
      <c r="J18" s="53">
        <v>562</v>
      </c>
      <c r="K18" s="52">
        <f t="shared" si="3"/>
        <v>2721</v>
      </c>
      <c r="L18" s="53">
        <v>2159</v>
      </c>
      <c r="M18" s="53"/>
      <c r="N18" s="53">
        <v>562</v>
      </c>
      <c r="O18" s="79">
        <f t="shared" si="4"/>
        <v>0</v>
      </c>
      <c r="P18" s="80">
        <f t="shared" si="5"/>
        <v>0</v>
      </c>
    </row>
    <row r="19" spans="1:16" ht="23.1" customHeight="1">
      <c r="A19" s="57" t="s">
        <v>41</v>
      </c>
      <c r="B19" s="55">
        <v>15</v>
      </c>
      <c r="C19" s="56">
        <v>15</v>
      </c>
      <c r="D19" s="59">
        <f t="shared" si="6"/>
        <v>0</v>
      </c>
      <c r="E19" s="50">
        <f t="shared" si="1"/>
        <v>0</v>
      </c>
      <c r="F19" s="51" t="s">
        <v>42</v>
      </c>
      <c r="G19" s="52">
        <f t="shared" si="2"/>
        <v>0</v>
      </c>
      <c r="H19" s="53"/>
      <c r="I19" s="53"/>
      <c r="J19" s="53">
        <v>0</v>
      </c>
      <c r="K19" s="52">
        <f t="shared" si="3"/>
        <v>0</v>
      </c>
      <c r="L19" s="53"/>
      <c r="M19" s="53"/>
      <c r="N19" s="53">
        <v>0</v>
      </c>
      <c r="O19" s="81">
        <v>0</v>
      </c>
      <c r="P19" s="80">
        <f t="shared" si="5"/>
        <v>0</v>
      </c>
    </row>
    <row r="20" spans="1:16" ht="24" customHeight="1">
      <c r="A20" s="57" t="s">
        <v>43</v>
      </c>
      <c r="B20" s="60">
        <v>0</v>
      </c>
      <c r="C20" s="61"/>
      <c r="D20" s="61">
        <v>0</v>
      </c>
      <c r="E20" s="62">
        <v>0</v>
      </c>
      <c r="F20" s="51" t="s">
        <v>44</v>
      </c>
      <c r="G20" s="52">
        <f t="shared" si="2"/>
        <v>0</v>
      </c>
      <c r="H20" s="53"/>
      <c r="I20" s="53"/>
      <c r="J20" s="53">
        <v>0</v>
      </c>
      <c r="K20" s="52">
        <f t="shared" si="3"/>
        <v>0</v>
      </c>
      <c r="L20" s="53"/>
      <c r="M20" s="53"/>
      <c r="N20" s="53">
        <v>0</v>
      </c>
      <c r="O20" s="81">
        <v>0</v>
      </c>
      <c r="P20" s="80">
        <f t="shared" si="5"/>
        <v>0</v>
      </c>
    </row>
    <row r="21" spans="1:16" ht="24" customHeight="1">
      <c r="A21" s="54" t="s">
        <v>45</v>
      </c>
      <c r="B21" s="56">
        <f>SUM(B22:B29)</f>
        <v>4717</v>
      </c>
      <c r="C21" s="56">
        <f>SUM(C22:C29)</f>
        <v>4717</v>
      </c>
      <c r="D21" s="59">
        <f t="shared" ref="D21:D24" si="7">E21/B21</f>
        <v>0</v>
      </c>
      <c r="E21" s="63">
        <f t="shared" ref="E21:E24" si="8">C21-B21</f>
        <v>0</v>
      </c>
      <c r="F21" s="51" t="s">
        <v>46</v>
      </c>
      <c r="G21" s="52">
        <f t="shared" si="2"/>
        <v>0</v>
      </c>
      <c r="H21" s="53"/>
      <c r="I21" s="53"/>
      <c r="J21" s="53">
        <v>0</v>
      </c>
      <c r="K21" s="61">
        <v>0</v>
      </c>
      <c r="L21" s="53"/>
      <c r="M21" s="53"/>
      <c r="N21" s="53">
        <v>0</v>
      </c>
      <c r="O21" s="81">
        <v>0</v>
      </c>
      <c r="P21" s="81">
        <v>0</v>
      </c>
    </row>
    <row r="22" spans="1:16" ht="24" customHeight="1">
      <c r="A22" s="54" t="s">
        <v>47</v>
      </c>
      <c r="B22" s="53">
        <v>525</v>
      </c>
      <c r="C22" s="53">
        <v>525</v>
      </c>
      <c r="D22" s="49">
        <f t="shared" si="7"/>
        <v>0</v>
      </c>
      <c r="E22" s="50">
        <f t="shared" si="8"/>
        <v>0</v>
      </c>
      <c r="F22" s="51" t="s">
        <v>48</v>
      </c>
      <c r="G22" s="52">
        <f t="shared" si="2"/>
        <v>0</v>
      </c>
      <c r="H22" s="53"/>
      <c r="I22" s="53"/>
      <c r="J22" s="53">
        <v>0</v>
      </c>
      <c r="K22" s="61">
        <v>0</v>
      </c>
      <c r="L22" s="53"/>
      <c r="M22" s="53"/>
      <c r="N22" s="53">
        <v>0</v>
      </c>
      <c r="O22" s="81">
        <v>0</v>
      </c>
      <c r="P22" s="81">
        <v>0</v>
      </c>
    </row>
    <row r="23" spans="1:16" ht="26.1" customHeight="1">
      <c r="A23" s="57" t="s">
        <v>49</v>
      </c>
      <c r="B23" s="53">
        <v>625</v>
      </c>
      <c r="C23" s="53">
        <v>625</v>
      </c>
      <c r="D23" s="49">
        <f t="shared" si="7"/>
        <v>0</v>
      </c>
      <c r="E23" s="50">
        <f t="shared" si="8"/>
        <v>0</v>
      </c>
      <c r="F23" s="51" t="s">
        <v>50</v>
      </c>
      <c r="G23" s="52">
        <f t="shared" si="2"/>
        <v>1231</v>
      </c>
      <c r="H23" s="53">
        <v>1021</v>
      </c>
      <c r="I23" s="53">
        <v>0</v>
      </c>
      <c r="J23" s="53">
        <v>210</v>
      </c>
      <c r="K23" s="52">
        <f t="shared" ref="K23:K26" si="9">SUM(L23:N23)</f>
        <v>1231</v>
      </c>
      <c r="L23" s="53">
        <v>1021</v>
      </c>
      <c r="M23" s="53">
        <v>0</v>
      </c>
      <c r="N23" s="53">
        <v>210</v>
      </c>
      <c r="O23" s="79">
        <f t="shared" ref="O23:O31" si="10">P23/G23</f>
        <v>0</v>
      </c>
      <c r="P23" s="80">
        <f t="shared" ref="P23:P31" si="11">K23-G23</f>
        <v>0</v>
      </c>
    </row>
    <row r="24" spans="1:16" ht="24" customHeight="1">
      <c r="A24" s="57" t="s">
        <v>51</v>
      </c>
      <c r="B24" s="53">
        <v>920</v>
      </c>
      <c r="C24" s="53">
        <v>920</v>
      </c>
      <c r="D24" s="49">
        <f t="shared" si="7"/>
        <v>0</v>
      </c>
      <c r="E24" s="50">
        <f t="shared" si="8"/>
        <v>0</v>
      </c>
      <c r="F24" s="51" t="s">
        <v>52</v>
      </c>
      <c r="G24" s="52">
        <f t="shared" si="2"/>
        <v>3741</v>
      </c>
      <c r="H24" s="53">
        <v>3711</v>
      </c>
      <c r="I24" s="53"/>
      <c r="J24" s="53">
        <v>30</v>
      </c>
      <c r="K24" s="52">
        <f t="shared" si="9"/>
        <v>3741</v>
      </c>
      <c r="L24" s="53">
        <v>3711</v>
      </c>
      <c r="M24" s="53"/>
      <c r="N24" s="53">
        <v>30</v>
      </c>
      <c r="O24" s="79">
        <f t="shared" si="10"/>
        <v>0</v>
      </c>
      <c r="P24" s="80">
        <f t="shared" si="11"/>
        <v>0</v>
      </c>
    </row>
    <row r="25" spans="1:16" ht="24" customHeight="1">
      <c r="A25" s="57" t="s">
        <v>53</v>
      </c>
      <c r="B25" s="53"/>
      <c r="C25" s="53"/>
      <c r="D25" s="64">
        <v>0</v>
      </c>
      <c r="E25" s="62">
        <v>0</v>
      </c>
      <c r="F25" s="51" t="s">
        <v>54</v>
      </c>
      <c r="G25" s="52">
        <f t="shared" si="2"/>
        <v>432</v>
      </c>
      <c r="H25" s="53">
        <v>432</v>
      </c>
      <c r="I25" s="53"/>
      <c r="J25" s="53">
        <v>0</v>
      </c>
      <c r="K25" s="52">
        <f t="shared" si="9"/>
        <v>432</v>
      </c>
      <c r="L25" s="53">
        <v>432</v>
      </c>
      <c r="M25" s="53"/>
      <c r="N25" s="53">
        <v>0</v>
      </c>
      <c r="O25" s="79">
        <f t="shared" si="10"/>
        <v>0</v>
      </c>
      <c r="P25" s="80">
        <f t="shared" si="11"/>
        <v>0</v>
      </c>
    </row>
    <row r="26" spans="1:16" ht="24" customHeight="1">
      <c r="A26" s="65" t="s">
        <v>55</v>
      </c>
      <c r="B26" s="53">
        <v>1647</v>
      </c>
      <c r="C26" s="53">
        <v>1647</v>
      </c>
      <c r="D26" s="49">
        <f t="shared" ref="D26:D33" si="12">E26/B26</f>
        <v>0</v>
      </c>
      <c r="E26" s="50">
        <f t="shared" ref="E26:E33" si="13">C26-B26</f>
        <v>0</v>
      </c>
      <c r="F26" s="66" t="s">
        <v>56</v>
      </c>
      <c r="G26" s="52">
        <f t="shared" si="2"/>
        <v>581</v>
      </c>
      <c r="H26" s="53">
        <v>551</v>
      </c>
      <c r="I26" s="53"/>
      <c r="J26" s="53">
        <v>30</v>
      </c>
      <c r="K26" s="52">
        <f t="shared" si="9"/>
        <v>581</v>
      </c>
      <c r="L26" s="53">
        <v>551</v>
      </c>
      <c r="M26" s="53"/>
      <c r="N26" s="53">
        <v>30</v>
      </c>
      <c r="O26" s="79">
        <f t="shared" si="10"/>
        <v>0</v>
      </c>
      <c r="P26" s="80">
        <f t="shared" si="11"/>
        <v>0</v>
      </c>
    </row>
    <row r="27" spans="1:16" ht="24" customHeight="1">
      <c r="A27" s="65" t="s">
        <v>57</v>
      </c>
      <c r="B27" s="53"/>
      <c r="C27" s="56"/>
      <c r="D27" s="64">
        <v>0</v>
      </c>
      <c r="E27" s="50">
        <f t="shared" si="13"/>
        <v>0</v>
      </c>
      <c r="F27" s="51" t="s">
        <v>58</v>
      </c>
      <c r="G27" s="52">
        <f t="shared" si="2"/>
        <v>1600</v>
      </c>
      <c r="H27" s="53">
        <v>1600</v>
      </c>
      <c r="I27" s="53"/>
      <c r="J27" s="53">
        <v>0</v>
      </c>
      <c r="K27" s="52">
        <f>SUM(L27:N27)</f>
        <v>1600</v>
      </c>
      <c r="L27" s="53">
        <v>1600</v>
      </c>
      <c r="M27" s="53"/>
      <c r="N27" s="53">
        <v>0</v>
      </c>
      <c r="O27" s="79">
        <f t="shared" si="10"/>
        <v>0</v>
      </c>
      <c r="P27" s="80">
        <f t="shared" si="11"/>
        <v>0</v>
      </c>
    </row>
    <row r="28" spans="1:16" ht="24" customHeight="1">
      <c r="A28" s="57" t="s">
        <v>59</v>
      </c>
      <c r="B28" s="53"/>
      <c r="C28" s="56"/>
      <c r="D28" s="64">
        <v>0</v>
      </c>
      <c r="E28" s="50">
        <f t="shared" si="13"/>
        <v>0</v>
      </c>
      <c r="F28" s="51" t="s">
        <v>60</v>
      </c>
      <c r="G28" s="52">
        <f t="shared" si="2"/>
        <v>1903</v>
      </c>
      <c r="H28" s="53">
        <v>1903</v>
      </c>
      <c r="I28" s="53"/>
      <c r="J28" s="53">
        <v>0</v>
      </c>
      <c r="K28" s="52">
        <f t="shared" ref="K28:K35" si="14">SUM(L28:N28)</f>
        <v>1903</v>
      </c>
      <c r="L28" s="53">
        <v>1903</v>
      </c>
      <c r="M28" s="53"/>
      <c r="N28" s="53">
        <v>0</v>
      </c>
      <c r="O28" s="79">
        <f t="shared" si="10"/>
        <v>0</v>
      </c>
      <c r="P28" s="80">
        <f t="shared" si="11"/>
        <v>0</v>
      </c>
    </row>
    <row r="29" spans="1:16" ht="30" customHeight="1">
      <c r="A29" s="67" t="s">
        <v>61</v>
      </c>
      <c r="B29" s="53">
        <v>1000</v>
      </c>
      <c r="C29" s="53">
        <v>1000</v>
      </c>
      <c r="D29" s="49">
        <f t="shared" si="12"/>
        <v>0</v>
      </c>
      <c r="E29" s="50">
        <f t="shared" si="13"/>
        <v>0</v>
      </c>
      <c r="F29" s="51" t="s">
        <v>62</v>
      </c>
      <c r="G29" s="52">
        <f t="shared" si="2"/>
        <v>14849</v>
      </c>
      <c r="H29" s="53">
        <v>3750</v>
      </c>
      <c r="I29" s="53"/>
      <c r="J29" s="53">
        <v>11099</v>
      </c>
      <c r="K29" s="52">
        <f t="shared" si="14"/>
        <v>14033</v>
      </c>
      <c r="L29" s="53">
        <f>3750-286</f>
        <v>3464</v>
      </c>
      <c r="M29" s="53"/>
      <c r="N29" s="53">
        <f>11099-530</f>
        <v>10569</v>
      </c>
      <c r="O29" s="79">
        <f t="shared" si="10"/>
        <v>-5.4953195501380565E-2</v>
      </c>
      <c r="P29" s="80">
        <f t="shared" si="11"/>
        <v>-816</v>
      </c>
    </row>
    <row r="30" spans="1:16" ht="30" customHeight="1">
      <c r="A30" s="68" t="s">
        <v>63</v>
      </c>
      <c r="B30" s="52">
        <f>B21+B6</f>
        <v>15160</v>
      </c>
      <c r="C30" s="52">
        <f>C21+C6</f>
        <v>19505.599999999999</v>
      </c>
      <c r="D30" s="69">
        <f t="shared" si="12"/>
        <v>0.28664907651715033</v>
      </c>
      <c r="E30" s="50">
        <f t="shared" si="13"/>
        <v>4345.5999999999985</v>
      </c>
      <c r="F30" s="70" t="s">
        <v>64</v>
      </c>
      <c r="G30" s="52">
        <f>SUM(G5:G29)</f>
        <v>133440</v>
      </c>
      <c r="H30" s="52">
        <f>SUM(H6:H29)</f>
        <v>90261</v>
      </c>
      <c r="I30" s="52">
        <f t="shared" ref="I30:N30" si="15">SUM(I6:I29)</f>
        <v>2190</v>
      </c>
      <c r="J30" s="52">
        <f t="shared" si="15"/>
        <v>40989</v>
      </c>
      <c r="K30" s="52">
        <f t="shared" si="14"/>
        <v>134650</v>
      </c>
      <c r="L30" s="52">
        <f>SUM(L6:L29)</f>
        <v>92001</v>
      </c>
      <c r="M30" s="58">
        <f t="shared" si="15"/>
        <v>2190</v>
      </c>
      <c r="N30" s="52">
        <f t="shared" si="15"/>
        <v>40459</v>
      </c>
      <c r="O30" s="79">
        <f t="shared" si="10"/>
        <v>9.0677458033573133E-3</v>
      </c>
      <c r="P30" s="80">
        <f t="shared" si="11"/>
        <v>1210</v>
      </c>
    </row>
    <row r="31" spans="1:16" ht="24" customHeight="1">
      <c r="A31" s="71" t="s">
        <v>65</v>
      </c>
      <c r="B31" s="56">
        <f>B32+B33+B35</f>
        <v>62526</v>
      </c>
      <c r="C31" s="56">
        <f>C32+C33+C35</f>
        <v>62526</v>
      </c>
      <c r="D31" s="49">
        <f t="shared" si="12"/>
        <v>0</v>
      </c>
      <c r="E31" s="50">
        <f t="shared" si="13"/>
        <v>0</v>
      </c>
      <c r="F31" s="72" t="s">
        <v>66</v>
      </c>
      <c r="G31" s="52">
        <f>SUM(H31:J31)</f>
        <v>2760</v>
      </c>
      <c r="H31" s="53">
        <v>2760</v>
      </c>
      <c r="I31" s="58"/>
      <c r="J31" s="58"/>
      <c r="K31" s="52">
        <f t="shared" si="14"/>
        <v>6472</v>
      </c>
      <c r="L31" s="53">
        <f>2760+3712</f>
        <v>6472</v>
      </c>
      <c r="M31" s="58"/>
      <c r="N31" s="58"/>
      <c r="O31" s="82">
        <f t="shared" si="10"/>
        <v>1.344927536231884</v>
      </c>
      <c r="P31" s="80">
        <f t="shared" si="11"/>
        <v>3712</v>
      </c>
    </row>
    <row r="32" spans="1:16" ht="24" customHeight="1">
      <c r="A32" s="73" t="s">
        <v>67</v>
      </c>
      <c r="B32" s="53">
        <v>3381</v>
      </c>
      <c r="C32" s="53">
        <v>3381</v>
      </c>
      <c r="D32" s="49">
        <f t="shared" si="12"/>
        <v>0</v>
      </c>
      <c r="E32" s="50">
        <f t="shared" si="13"/>
        <v>0</v>
      </c>
      <c r="F32" s="74" t="s">
        <v>68</v>
      </c>
      <c r="G32" s="52">
        <f t="shared" ref="G32:G35" si="16">SUM(H32:J32)</f>
        <v>558</v>
      </c>
      <c r="H32" s="58">
        <v>558</v>
      </c>
      <c r="I32" s="58"/>
      <c r="J32" s="58"/>
      <c r="K32" s="52">
        <f t="shared" si="14"/>
        <v>558</v>
      </c>
      <c r="L32" s="58">
        <v>558</v>
      </c>
      <c r="M32" s="58"/>
      <c r="N32" s="58"/>
      <c r="O32" s="27">
        <v>0</v>
      </c>
      <c r="P32" s="27">
        <v>0</v>
      </c>
    </row>
    <row r="33" spans="1:17" ht="24" customHeight="1">
      <c r="A33" s="73" t="s">
        <v>69</v>
      </c>
      <c r="B33" s="53">
        <v>56680</v>
      </c>
      <c r="C33" s="53">
        <v>56680</v>
      </c>
      <c r="D33" s="49">
        <f t="shared" si="12"/>
        <v>0</v>
      </c>
      <c r="E33" s="50">
        <f t="shared" si="13"/>
        <v>0</v>
      </c>
      <c r="F33" s="72" t="s">
        <v>70</v>
      </c>
      <c r="G33" s="52">
        <f t="shared" si="16"/>
        <v>0</v>
      </c>
      <c r="H33" s="58"/>
      <c r="I33" s="58"/>
      <c r="J33" s="58"/>
      <c r="K33" s="52">
        <f t="shared" si="14"/>
        <v>0</v>
      </c>
      <c r="L33" s="58"/>
      <c r="M33" s="58"/>
      <c r="N33" s="58"/>
      <c r="O33" s="27">
        <v>0</v>
      </c>
      <c r="P33" s="27">
        <v>0</v>
      </c>
    </row>
    <row r="34" spans="1:17" ht="24" customHeight="1">
      <c r="A34" s="73" t="s">
        <v>71</v>
      </c>
      <c r="B34" s="53">
        <v>38804</v>
      </c>
      <c r="C34" s="53">
        <v>38804</v>
      </c>
      <c r="D34" s="49"/>
      <c r="E34" s="50"/>
      <c r="F34" s="72" t="s">
        <v>72</v>
      </c>
      <c r="G34" s="52">
        <f t="shared" si="16"/>
        <v>0</v>
      </c>
      <c r="H34" s="58"/>
      <c r="I34" s="58"/>
      <c r="J34" s="58"/>
      <c r="K34" s="52">
        <f t="shared" si="14"/>
        <v>0</v>
      </c>
      <c r="L34" s="58"/>
      <c r="M34" s="58"/>
      <c r="N34" s="58"/>
      <c r="O34" s="27">
        <v>0</v>
      </c>
      <c r="P34" s="27">
        <v>0</v>
      </c>
    </row>
    <row r="35" spans="1:17" ht="24" customHeight="1">
      <c r="A35" s="73" t="s">
        <v>73</v>
      </c>
      <c r="B35" s="53">
        <v>2465</v>
      </c>
      <c r="C35" s="53">
        <v>2465</v>
      </c>
      <c r="D35" s="49">
        <f t="shared" ref="D35:D40" si="17">E35/B35</f>
        <v>0</v>
      </c>
      <c r="E35" s="50">
        <f t="shared" ref="E35:E42" si="18">C35-B35</f>
        <v>0</v>
      </c>
      <c r="F35" s="72" t="s">
        <v>74</v>
      </c>
      <c r="G35" s="52">
        <f t="shared" si="16"/>
        <v>20000</v>
      </c>
      <c r="H35" s="52"/>
      <c r="I35" s="58"/>
      <c r="J35" s="52">
        <v>20000</v>
      </c>
      <c r="K35" s="52">
        <f t="shared" si="14"/>
        <v>20000</v>
      </c>
      <c r="L35" s="52"/>
      <c r="M35" s="58"/>
      <c r="N35" s="52">
        <v>20000</v>
      </c>
      <c r="O35" s="27">
        <v>0</v>
      </c>
      <c r="P35" s="27">
        <v>0</v>
      </c>
    </row>
    <row r="36" spans="1:17" ht="24" customHeight="1">
      <c r="A36" s="71" t="s">
        <v>75</v>
      </c>
      <c r="B36" s="53">
        <v>556</v>
      </c>
      <c r="C36" s="52">
        <v>1507</v>
      </c>
      <c r="D36" s="49">
        <f t="shared" si="17"/>
        <v>1.710431654676259</v>
      </c>
      <c r="E36" s="75">
        <f t="shared" si="18"/>
        <v>951</v>
      </c>
      <c r="F36" s="76"/>
      <c r="G36" s="52"/>
      <c r="H36" s="58"/>
      <c r="I36" s="58"/>
      <c r="J36" s="58"/>
      <c r="K36" s="58"/>
      <c r="L36" s="58"/>
      <c r="M36" s="58"/>
      <c r="N36" s="58"/>
      <c r="O36" s="27">
        <v>0</v>
      </c>
      <c r="P36" s="27">
        <v>0</v>
      </c>
    </row>
    <row r="37" spans="1:17" ht="24" customHeight="1">
      <c r="A37" s="77" t="s">
        <v>76</v>
      </c>
      <c r="B37" s="58">
        <v>0</v>
      </c>
      <c r="C37" s="58">
        <v>165</v>
      </c>
      <c r="D37" s="58">
        <v>0</v>
      </c>
      <c r="E37" s="75">
        <f t="shared" si="18"/>
        <v>165</v>
      </c>
      <c r="F37" s="76"/>
      <c r="G37" s="52"/>
      <c r="H37" s="58"/>
      <c r="I37" s="58"/>
      <c r="J37" s="58"/>
      <c r="K37" s="58"/>
      <c r="L37" s="58"/>
      <c r="M37" s="58"/>
      <c r="N37" s="58"/>
      <c r="O37" s="27">
        <v>0</v>
      </c>
      <c r="P37" s="27">
        <v>0</v>
      </c>
    </row>
    <row r="38" spans="1:17" ht="24" customHeight="1">
      <c r="A38" s="71" t="s">
        <v>77</v>
      </c>
      <c r="B38" s="52">
        <f>SUM(B39:B41)</f>
        <v>30254</v>
      </c>
      <c r="C38" s="52">
        <f>C39+C40+C41</f>
        <v>30244</v>
      </c>
      <c r="D38" s="49">
        <f t="shared" si="17"/>
        <v>-3.3053480531499969E-4</v>
      </c>
      <c r="E38" s="75">
        <f t="shared" si="18"/>
        <v>-10</v>
      </c>
      <c r="F38" s="76"/>
      <c r="G38" s="52"/>
      <c r="H38" s="52"/>
      <c r="I38" s="58"/>
      <c r="J38" s="58"/>
      <c r="K38" s="58"/>
      <c r="L38" s="58"/>
      <c r="M38" s="58"/>
      <c r="N38" s="58"/>
      <c r="O38" s="27">
        <v>0</v>
      </c>
      <c r="P38" s="27">
        <v>0</v>
      </c>
      <c r="Q38" s="39"/>
    </row>
    <row r="39" spans="1:17" ht="24" customHeight="1">
      <c r="A39" s="73" t="s">
        <v>78</v>
      </c>
      <c r="B39" s="53">
        <v>29983</v>
      </c>
      <c r="C39" s="53">
        <v>29983</v>
      </c>
      <c r="D39" s="49">
        <f t="shared" si="17"/>
        <v>0</v>
      </c>
      <c r="E39" s="75">
        <f t="shared" si="18"/>
        <v>0</v>
      </c>
      <c r="F39" s="76"/>
      <c r="G39" s="58"/>
      <c r="H39" s="58"/>
      <c r="I39" s="58"/>
      <c r="J39" s="58"/>
      <c r="K39" s="58"/>
      <c r="L39" s="58"/>
      <c r="M39" s="58"/>
      <c r="N39" s="58"/>
      <c r="O39" s="27">
        <v>0</v>
      </c>
      <c r="P39" s="27">
        <v>0</v>
      </c>
    </row>
    <row r="40" spans="1:17" ht="24" customHeight="1">
      <c r="A40" s="73" t="s">
        <v>79</v>
      </c>
      <c r="B40" s="53">
        <v>261</v>
      </c>
      <c r="C40" s="53">
        <v>261</v>
      </c>
      <c r="D40" s="49">
        <f t="shared" si="17"/>
        <v>0</v>
      </c>
      <c r="E40" s="75">
        <f t="shared" si="18"/>
        <v>0</v>
      </c>
      <c r="F40" s="76"/>
      <c r="G40" s="52"/>
      <c r="H40" s="52"/>
      <c r="I40" s="52"/>
      <c r="J40" s="52"/>
      <c r="K40" s="52"/>
      <c r="L40" s="52"/>
      <c r="M40" s="52"/>
      <c r="N40" s="52"/>
      <c r="O40" s="83"/>
      <c r="P40" s="80"/>
    </row>
    <row r="41" spans="1:17" ht="24" customHeight="1">
      <c r="A41" s="73" t="s">
        <v>80</v>
      </c>
      <c r="B41" s="53">
        <v>10</v>
      </c>
      <c r="C41" s="53"/>
      <c r="D41" s="58">
        <v>0</v>
      </c>
      <c r="E41" s="75">
        <f t="shared" si="18"/>
        <v>-10</v>
      </c>
      <c r="F41" s="76"/>
      <c r="G41" s="52"/>
      <c r="H41" s="52"/>
      <c r="I41" s="52"/>
      <c r="J41" s="52"/>
      <c r="K41" s="52"/>
      <c r="L41" s="52"/>
      <c r="M41" s="52"/>
      <c r="N41" s="52"/>
      <c r="O41" s="83"/>
      <c r="P41" s="80"/>
    </row>
    <row r="42" spans="1:17" ht="24" customHeight="1">
      <c r="A42" s="71" t="s">
        <v>81</v>
      </c>
      <c r="B42" s="53">
        <v>48262</v>
      </c>
      <c r="C42" s="52">
        <v>47732</v>
      </c>
      <c r="D42" s="49">
        <f>E42/B42</f>
        <v>-1.0981724752393188E-2</v>
      </c>
      <c r="E42" s="75">
        <f t="shared" si="18"/>
        <v>-530</v>
      </c>
      <c r="F42" s="76"/>
      <c r="G42" s="52"/>
      <c r="H42" s="52"/>
      <c r="I42" s="52"/>
      <c r="J42" s="52"/>
      <c r="K42" s="52"/>
      <c r="L42" s="52"/>
      <c r="M42" s="52"/>
      <c r="N42" s="52"/>
      <c r="O42" s="83"/>
      <c r="P42" s="80"/>
    </row>
    <row r="43" spans="1:17" ht="24" customHeight="1">
      <c r="A43" s="71"/>
      <c r="B43" s="52"/>
      <c r="C43" s="52"/>
      <c r="D43" s="49"/>
      <c r="E43" s="75"/>
      <c r="F43" s="76"/>
      <c r="G43" s="52"/>
      <c r="H43" s="52"/>
      <c r="I43" s="52"/>
      <c r="J43" s="52"/>
      <c r="K43" s="52"/>
      <c r="L43" s="52"/>
      <c r="M43" s="52"/>
      <c r="N43" s="84"/>
      <c r="O43" s="85"/>
      <c r="P43" s="80"/>
    </row>
    <row r="44" spans="1:17" ht="24" hidden="1" customHeight="1">
      <c r="A44" s="71"/>
      <c r="B44" s="52"/>
      <c r="C44" s="52"/>
      <c r="D44" s="49"/>
      <c r="E44" s="75"/>
      <c r="F44" s="76"/>
      <c r="G44" s="52"/>
      <c r="H44" s="52"/>
      <c r="I44" s="52"/>
      <c r="J44" s="52"/>
      <c r="K44" s="52"/>
      <c r="L44" s="52"/>
      <c r="M44" s="52"/>
      <c r="N44" s="52"/>
      <c r="O44" s="83"/>
      <c r="P44" s="80"/>
    </row>
    <row r="45" spans="1:17" ht="24" customHeight="1">
      <c r="A45" s="68" t="s">
        <v>82</v>
      </c>
      <c r="B45" s="52">
        <f>B30+B31+B36+B37+B38+B42</f>
        <v>156758</v>
      </c>
      <c r="C45" s="52">
        <f>C30+C31+C36+C37+C38+C42</f>
        <v>161679.6</v>
      </c>
      <c r="D45" s="49">
        <f>E45/B45</f>
        <v>3.1396164789037916E-2</v>
      </c>
      <c r="E45" s="75">
        <f>C45-B45</f>
        <v>4921.6000000000058</v>
      </c>
      <c r="F45" s="70" t="s">
        <v>83</v>
      </c>
      <c r="G45" s="52">
        <f>SUM(G30:G39)</f>
        <v>156758</v>
      </c>
      <c r="H45" s="52">
        <f>SUM(H30:H44)</f>
        <v>93579</v>
      </c>
      <c r="I45" s="52">
        <f t="shared" ref="I45:J45" si="19">SUM(I30:I44)</f>
        <v>2190</v>
      </c>
      <c r="J45" s="52">
        <f t="shared" si="19"/>
        <v>60989</v>
      </c>
      <c r="K45" s="52">
        <f>SUM(K30:K39)</f>
        <v>161680</v>
      </c>
      <c r="L45" s="52">
        <f>L30+L31+L35</f>
        <v>98473</v>
      </c>
      <c r="M45" s="52">
        <f>M30</f>
        <v>2190</v>
      </c>
      <c r="N45" s="52">
        <f>N30+N38</f>
        <v>40459</v>
      </c>
      <c r="O45" s="79">
        <f>P45/G45</f>
        <v>3.1398716492938163E-2</v>
      </c>
      <c r="P45" s="80">
        <f>K45-G45</f>
        <v>4922</v>
      </c>
    </row>
    <row r="46" spans="1:17">
      <c r="I46" s="87"/>
      <c r="J46" s="87"/>
      <c r="K46" s="87"/>
      <c r="L46" s="87"/>
      <c r="M46" s="87"/>
      <c r="N46" s="87"/>
      <c r="O46" s="87"/>
      <c r="P46" s="86"/>
    </row>
    <row r="47" spans="1:17">
      <c r="I47" s="87"/>
      <c r="J47" s="87"/>
      <c r="K47" s="87"/>
      <c r="L47" s="87"/>
      <c r="M47" s="87"/>
      <c r="N47" s="87"/>
      <c r="O47" s="87"/>
      <c r="P47" s="86"/>
    </row>
    <row r="48" spans="1:17">
      <c r="I48" s="87"/>
      <c r="J48" s="87"/>
      <c r="K48" s="87"/>
      <c r="L48" s="87"/>
      <c r="M48" s="87"/>
      <c r="N48" s="87"/>
      <c r="O48" s="87"/>
      <c r="P48" s="86"/>
    </row>
    <row r="49" spans="8:16">
      <c r="I49" s="87"/>
      <c r="J49" s="87"/>
      <c r="K49" s="87"/>
      <c r="L49" s="87"/>
      <c r="M49" s="87"/>
      <c r="N49" s="87"/>
      <c r="O49" s="87"/>
      <c r="P49" s="86"/>
    </row>
    <row r="50" spans="8:16">
      <c r="I50" s="87"/>
      <c r="J50" s="87"/>
      <c r="K50" s="87"/>
      <c r="L50" s="87"/>
      <c r="M50" s="87"/>
      <c r="N50" s="87"/>
      <c r="O50" s="87"/>
      <c r="P50" s="86"/>
    </row>
    <row r="51" spans="8:16">
      <c r="H51" s="78"/>
      <c r="I51" s="87"/>
      <c r="J51" s="87"/>
      <c r="K51" s="87"/>
      <c r="L51" s="87"/>
      <c r="M51" s="87"/>
      <c r="N51" s="87"/>
      <c r="O51" s="87"/>
      <c r="P51" s="86"/>
    </row>
    <row r="52" spans="8:16">
      <c r="I52" s="86"/>
      <c r="J52" s="86"/>
      <c r="K52" s="87"/>
      <c r="L52" s="87"/>
      <c r="M52" s="87"/>
      <c r="N52" s="87"/>
      <c r="O52" s="87"/>
      <c r="P52" s="86"/>
    </row>
    <row r="53" spans="8:16">
      <c r="I53" s="86"/>
      <c r="J53" s="86"/>
      <c r="K53" s="87"/>
      <c r="L53" s="87"/>
      <c r="M53" s="87"/>
      <c r="N53" s="87"/>
      <c r="O53" s="87"/>
      <c r="P53" s="86"/>
    </row>
    <row r="54" spans="8:16">
      <c r="I54" s="86"/>
      <c r="J54" s="86"/>
      <c r="K54" s="87"/>
      <c r="L54" s="87"/>
      <c r="M54" s="87"/>
      <c r="N54" s="87"/>
      <c r="O54" s="87"/>
      <c r="P54" s="86"/>
    </row>
    <row r="55" spans="8:16">
      <c r="I55" s="86"/>
      <c r="J55" s="86"/>
      <c r="K55" s="87"/>
      <c r="L55" s="87"/>
      <c r="M55" s="87"/>
      <c r="N55" s="87"/>
      <c r="O55" s="87"/>
      <c r="P55" s="86"/>
    </row>
    <row r="56" spans="8:16">
      <c r="I56" s="86"/>
      <c r="J56" s="86"/>
      <c r="K56" s="87"/>
      <c r="L56" s="87"/>
      <c r="M56" s="87"/>
      <c r="N56" s="87"/>
      <c r="O56" s="87"/>
      <c r="P56" s="86"/>
    </row>
  </sheetData>
  <mergeCells count="13">
    <mergeCell ref="A1:B1"/>
    <mergeCell ref="A2:P2"/>
    <mergeCell ref="O3:P3"/>
    <mergeCell ref="G4:J4"/>
    <mergeCell ref="K4:N4"/>
    <mergeCell ref="A4:A5"/>
    <mergeCell ref="B4:B5"/>
    <mergeCell ref="C4:C5"/>
    <mergeCell ref="D4:D5"/>
    <mergeCell ref="E4:E5"/>
    <mergeCell ref="F4:F5"/>
    <mergeCell ref="O4:O5"/>
    <mergeCell ref="P4:P5"/>
  </mergeCells>
  <phoneticPr fontId="120" type="noConversion"/>
  <printOptions horizontalCentered="1"/>
  <pageMargins left="0.31496062992125984" right="0.19685039370078741" top="0.35433070866141736" bottom="0.39370078740157483" header="0" footer="0.11811023622047245"/>
  <pageSetup paperSize="9" scale="65" fitToHeight="0" orientation="landscape" blackAndWhite="1" useFirstPageNumber="1" errors="blank" r:id="rId1"/>
  <headerFooter scaleWithDoc="0" alignWithMargins="0">
    <oddFooter>&amp;C&amp;10&amp;P</oddFooter>
  </headerFooter>
  <rowBreaks count="1" manualBreakCount="1">
    <brk id="30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S24"/>
  <sheetViews>
    <sheetView showGridLines="0" showZeros="0" tabSelected="1" workbookViewId="0">
      <selection activeCell="A2" sqref="A2:N2"/>
    </sheetView>
  </sheetViews>
  <sheetFormatPr defaultColWidth="9.125" defaultRowHeight="14.25"/>
  <cols>
    <col min="1" max="1" width="32.375" style="1" customWidth="1"/>
    <col min="2" max="2" width="9.625" style="2" customWidth="1"/>
    <col min="3" max="4" width="11.375" style="2" customWidth="1"/>
    <col min="5" max="5" width="9.625" style="2" customWidth="1"/>
    <col min="6" max="6" width="24" style="2" customWidth="1"/>
    <col min="7" max="7" width="9.625" style="2" customWidth="1"/>
    <col min="8" max="8" width="12.125" style="2" customWidth="1"/>
    <col min="9" max="9" width="14.25" style="2" customWidth="1"/>
    <col min="10" max="10" width="9.625" style="2" customWidth="1"/>
    <col min="11" max="11" width="15.625" style="2" customWidth="1"/>
    <col min="12" max="12" width="13" style="2" customWidth="1"/>
    <col min="13" max="13" width="11.375" style="2" customWidth="1"/>
    <col min="14" max="14" width="9.625" style="3" customWidth="1"/>
    <col min="15" max="15" width="9.5" style="4" customWidth="1"/>
    <col min="16" max="16" width="26.375" style="4" customWidth="1"/>
    <col min="17" max="17" width="18.75" style="4" customWidth="1"/>
    <col min="18" max="18" width="9.375" style="4" customWidth="1"/>
    <col min="19" max="16384" width="9.125" style="4"/>
  </cols>
  <sheetData>
    <row r="1" spans="1:19">
      <c r="A1" s="5" t="s">
        <v>84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  <c r="M1" s="6"/>
      <c r="N1" s="6"/>
    </row>
    <row r="2" spans="1:19" ht="35.25">
      <c r="A2" s="89" t="s">
        <v>85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9">
      <c r="A3" s="8"/>
      <c r="B3" s="9"/>
      <c r="C3" s="9"/>
      <c r="D3" s="9"/>
      <c r="E3" s="9"/>
      <c r="F3" s="8"/>
      <c r="G3" s="9"/>
      <c r="H3" s="9"/>
      <c r="I3" s="9"/>
      <c r="J3" s="9"/>
      <c r="K3" s="9"/>
      <c r="L3" s="9"/>
      <c r="M3" s="9"/>
      <c r="N3" s="26" t="s">
        <v>2</v>
      </c>
    </row>
    <row r="4" spans="1:19" ht="21" customHeight="1">
      <c r="A4" s="106" t="s">
        <v>3</v>
      </c>
      <c r="B4" s="106" t="s">
        <v>86</v>
      </c>
      <c r="C4" s="106" t="s">
        <v>87</v>
      </c>
      <c r="D4" s="106" t="s">
        <v>88</v>
      </c>
      <c r="E4" s="106" t="s">
        <v>89</v>
      </c>
      <c r="F4" s="106" t="s">
        <v>8</v>
      </c>
      <c r="G4" s="103" t="s">
        <v>9</v>
      </c>
      <c r="H4" s="104"/>
      <c r="I4" s="105"/>
      <c r="J4" s="103" t="s">
        <v>10</v>
      </c>
      <c r="K4" s="104"/>
      <c r="L4" s="105"/>
      <c r="M4" s="106" t="s">
        <v>88</v>
      </c>
      <c r="N4" s="106" t="s">
        <v>89</v>
      </c>
    </row>
    <row r="5" spans="1:19" ht="26.25" customHeight="1">
      <c r="A5" s="107"/>
      <c r="B5" s="107"/>
      <c r="C5" s="107"/>
      <c r="D5" s="107"/>
      <c r="E5" s="107"/>
      <c r="F5" s="107"/>
      <c r="G5" s="10" t="s">
        <v>11</v>
      </c>
      <c r="H5" s="10" t="s">
        <v>90</v>
      </c>
      <c r="I5" s="10" t="s">
        <v>91</v>
      </c>
      <c r="J5" s="10" t="s">
        <v>11</v>
      </c>
      <c r="K5" s="10" t="s">
        <v>90</v>
      </c>
      <c r="L5" s="10" t="s">
        <v>91</v>
      </c>
      <c r="M5" s="107"/>
      <c r="N5" s="107"/>
    </row>
    <row r="6" spans="1:19" ht="26.25" customHeight="1">
      <c r="A6" s="11" t="s">
        <v>92</v>
      </c>
      <c r="B6" s="12">
        <f>SUM(B7:B15)</f>
        <v>44400</v>
      </c>
      <c r="C6" s="12">
        <f>SUM(C7:C15)</f>
        <v>44400</v>
      </c>
      <c r="D6" s="12">
        <f>C6-B6</f>
        <v>0</v>
      </c>
      <c r="E6" s="13">
        <f>D6/B6</f>
        <v>0</v>
      </c>
      <c r="F6" s="14" t="s">
        <v>93</v>
      </c>
      <c r="G6" s="15">
        <v>5</v>
      </c>
      <c r="H6" s="15"/>
      <c r="I6" s="15">
        <v>5</v>
      </c>
      <c r="J6" s="12">
        <f t="shared" ref="J6:J17" si="0">K6+L6</f>
        <v>5</v>
      </c>
      <c r="K6" s="15"/>
      <c r="L6" s="15">
        <v>5</v>
      </c>
      <c r="M6" s="27">
        <f>J6-G6</f>
        <v>0</v>
      </c>
      <c r="N6" s="28">
        <v>0</v>
      </c>
      <c r="P6" s="29"/>
      <c r="Q6" s="29"/>
      <c r="R6" s="29"/>
      <c r="S6" s="29"/>
    </row>
    <row r="7" spans="1:19" ht="26.25" customHeight="1">
      <c r="A7" s="11" t="s">
        <v>94</v>
      </c>
      <c r="B7" s="15">
        <v>26860</v>
      </c>
      <c r="C7" s="15">
        <v>26860</v>
      </c>
      <c r="D7" s="12">
        <f t="shared" ref="D7:D12" si="1">C7-B7</f>
        <v>0</v>
      </c>
      <c r="E7" s="13">
        <f>D7/B7</f>
        <v>0</v>
      </c>
      <c r="F7" s="14" t="s">
        <v>95</v>
      </c>
      <c r="G7" s="12">
        <v>0</v>
      </c>
      <c r="H7" s="15"/>
      <c r="I7" s="15">
        <v>0</v>
      </c>
      <c r="J7" s="12">
        <f t="shared" si="0"/>
        <v>0</v>
      </c>
      <c r="K7" s="15"/>
      <c r="L7" s="15">
        <v>0</v>
      </c>
      <c r="M7" s="27">
        <f t="shared" ref="M7:M22" si="2">J7-G7</f>
        <v>0</v>
      </c>
      <c r="N7" s="27"/>
      <c r="P7" s="30"/>
      <c r="Q7" s="34"/>
      <c r="R7" s="35"/>
      <c r="S7" s="29"/>
    </row>
    <row r="8" spans="1:19" ht="26.25" customHeight="1">
      <c r="A8" s="11" t="s">
        <v>96</v>
      </c>
      <c r="B8" s="15"/>
      <c r="C8" s="15"/>
      <c r="D8" s="12">
        <f t="shared" si="1"/>
        <v>0</v>
      </c>
      <c r="E8" s="12">
        <f>D8-C8</f>
        <v>0</v>
      </c>
      <c r="F8" s="16" t="s">
        <v>97</v>
      </c>
      <c r="G8" s="12">
        <f t="shared" ref="G8:G18" si="3">H8+I8</f>
        <v>3150</v>
      </c>
      <c r="H8" s="15">
        <v>3100</v>
      </c>
      <c r="I8" s="15">
        <v>50</v>
      </c>
      <c r="J8" s="12">
        <f t="shared" si="0"/>
        <v>3150</v>
      </c>
      <c r="K8" s="15">
        <v>3100</v>
      </c>
      <c r="L8" s="15">
        <v>50</v>
      </c>
      <c r="M8" s="27">
        <f t="shared" si="2"/>
        <v>0</v>
      </c>
      <c r="N8" s="28">
        <f>M8/G8</f>
        <v>0</v>
      </c>
      <c r="P8" s="30"/>
      <c r="Q8" s="34"/>
      <c r="R8" s="35"/>
      <c r="S8" s="29"/>
    </row>
    <row r="9" spans="1:19" ht="26.25" customHeight="1">
      <c r="A9" s="11" t="s">
        <v>98</v>
      </c>
      <c r="B9" s="15"/>
      <c r="C9" s="15"/>
      <c r="D9" s="12">
        <f t="shared" si="1"/>
        <v>0</v>
      </c>
      <c r="E9" s="12">
        <f>D9-C9</f>
        <v>0</v>
      </c>
      <c r="F9" s="16" t="s">
        <v>99</v>
      </c>
      <c r="G9" s="12">
        <f t="shared" si="3"/>
        <v>123</v>
      </c>
      <c r="H9" s="15"/>
      <c r="I9" s="15">
        <v>123</v>
      </c>
      <c r="J9" s="12">
        <f t="shared" si="0"/>
        <v>123</v>
      </c>
      <c r="K9" s="15"/>
      <c r="L9" s="15">
        <v>123</v>
      </c>
      <c r="M9" s="27">
        <f t="shared" si="2"/>
        <v>0</v>
      </c>
      <c r="N9" s="28">
        <f>M9/G9</f>
        <v>0</v>
      </c>
      <c r="P9" s="30"/>
      <c r="Q9" s="34"/>
      <c r="R9" s="35"/>
      <c r="S9" s="29"/>
    </row>
    <row r="10" spans="1:19" ht="26.25" customHeight="1">
      <c r="A10" s="11" t="s">
        <v>100</v>
      </c>
      <c r="B10" s="15">
        <v>900</v>
      </c>
      <c r="C10" s="15">
        <v>900</v>
      </c>
      <c r="D10" s="12">
        <f t="shared" si="1"/>
        <v>0</v>
      </c>
      <c r="E10" s="13">
        <f>D10/B10</f>
        <v>0</v>
      </c>
      <c r="F10" s="16" t="s">
        <v>101</v>
      </c>
      <c r="G10" s="12">
        <f t="shared" si="3"/>
        <v>8027</v>
      </c>
      <c r="H10" s="15">
        <v>8027</v>
      </c>
      <c r="I10" s="15">
        <v>0</v>
      </c>
      <c r="J10" s="12">
        <f t="shared" si="0"/>
        <v>8027</v>
      </c>
      <c r="K10" s="15">
        <v>8027</v>
      </c>
      <c r="L10" s="15">
        <v>0</v>
      </c>
      <c r="M10" s="27">
        <f t="shared" si="2"/>
        <v>0</v>
      </c>
      <c r="N10" s="28">
        <f>M10/G10</f>
        <v>0</v>
      </c>
      <c r="P10" s="30"/>
      <c r="Q10" s="34"/>
      <c r="R10" s="35"/>
      <c r="S10" s="29"/>
    </row>
    <row r="11" spans="1:19" ht="26.25" customHeight="1">
      <c r="A11" s="11" t="s">
        <v>102</v>
      </c>
      <c r="B11" s="15">
        <v>16000</v>
      </c>
      <c r="C11" s="15">
        <v>16000</v>
      </c>
      <c r="D11" s="12">
        <f t="shared" si="1"/>
        <v>0</v>
      </c>
      <c r="E11" s="17">
        <f>D11/B11</f>
        <v>0</v>
      </c>
      <c r="F11" s="16" t="s">
        <v>103</v>
      </c>
      <c r="G11" s="12">
        <f t="shared" si="3"/>
        <v>0</v>
      </c>
      <c r="H11" s="15"/>
      <c r="I11" s="15">
        <v>0</v>
      </c>
      <c r="J11" s="12">
        <f t="shared" si="0"/>
        <v>0</v>
      </c>
      <c r="K11" s="15"/>
      <c r="L11" s="15">
        <v>0</v>
      </c>
      <c r="M11" s="27">
        <f t="shared" si="2"/>
        <v>0</v>
      </c>
      <c r="N11" s="27">
        <f>K11-H11</f>
        <v>0</v>
      </c>
      <c r="P11" s="30"/>
      <c r="Q11" s="34"/>
      <c r="R11" s="35"/>
      <c r="S11" s="29"/>
    </row>
    <row r="12" spans="1:19" ht="26.25" customHeight="1">
      <c r="A12" s="11" t="s">
        <v>104</v>
      </c>
      <c r="B12" s="15">
        <v>600</v>
      </c>
      <c r="C12" s="15">
        <v>600</v>
      </c>
      <c r="D12" s="12">
        <f t="shared" si="1"/>
        <v>0</v>
      </c>
      <c r="E12" s="12">
        <v>0</v>
      </c>
      <c r="F12" s="14" t="s">
        <v>105</v>
      </c>
      <c r="G12" s="12">
        <f t="shared" si="3"/>
        <v>0</v>
      </c>
      <c r="H12" s="15"/>
      <c r="I12" s="15">
        <v>0</v>
      </c>
      <c r="J12" s="12">
        <f t="shared" si="0"/>
        <v>0</v>
      </c>
      <c r="K12" s="15"/>
      <c r="L12" s="15">
        <v>0</v>
      </c>
      <c r="M12" s="27">
        <f t="shared" si="2"/>
        <v>0</v>
      </c>
      <c r="N12" s="27">
        <f>K12-H12</f>
        <v>0</v>
      </c>
      <c r="P12" s="30"/>
      <c r="Q12" s="34"/>
      <c r="R12" s="35"/>
      <c r="S12" s="29"/>
    </row>
    <row r="13" spans="1:19" ht="26.25" customHeight="1">
      <c r="A13" s="18" t="s">
        <v>106</v>
      </c>
      <c r="B13" s="15">
        <v>40</v>
      </c>
      <c r="C13" s="15">
        <v>40</v>
      </c>
      <c r="D13" s="12">
        <v>0</v>
      </c>
      <c r="E13" s="12">
        <v>0</v>
      </c>
      <c r="F13" s="16" t="s">
        <v>107</v>
      </c>
      <c r="G13" s="12">
        <f t="shared" si="3"/>
        <v>0</v>
      </c>
      <c r="H13" s="15"/>
      <c r="I13" s="15"/>
      <c r="J13" s="12">
        <f t="shared" si="0"/>
        <v>0</v>
      </c>
      <c r="K13" s="15"/>
      <c r="L13" s="15"/>
      <c r="M13" s="27">
        <f t="shared" si="2"/>
        <v>0</v>
      </c>
      <c r="N13" s="27">
        <f>K13-H13</f>
        <v>0</v>
      </c>
      <c r="O13" s="31"/>
      <c r="P13" s="30"/>
      <c r="Q13" s="34"/>
      <c r="R13" s="35"/>
      <c r="S13" s="29"/>
    </row>
    <row r="14" spans="1:19" ht="26.25" customHeight="1">
      <c r="A14" s="18" t="s">
        <v>108</v>
      </c>
      <c r="B14" s="15"/>
      <c r="C14" s="15"/>
      <c r="D14" s="12">
        <f>C14-B14</f>
        <v>0</v>
      </c>
      <c r="E14" s="12">
        <f>D14-C14</f>
        <v>0</v>
      </c>
      <c r="F14" s="19" t="s">
        <v>109</v>
      </c>
      <c r="G14" s="12">
        <f t="shared" si="3"/>
        <v>3566</v>
      </c>
      <c r="H14" s="15">
        <v>3566</v>
      </c>
      <c r="I14" s="15">
        <v>0</v>
      </c>
      <c r="J14" s="12">
        <f t="shared" si="0"/>
        <v>3566</v>
      </c>
      <c r="K14" s="15">
        <v>3566</v>
      </c>
      <c r="L14" s="15">
        <v>0</v>
      </c>
      <c r="M14" s="27">
        <f t="shared" si="2"/>
        <v>0</v>
      </c>
      <c r="N14" s="28">
        <f>M14/G14</f>
        <v>0</v>
      </c>
      <c r="P14" s="30"/>
      <c r="Q14" s="34"/>
      <c r="R14" s="35"/>
      <c r="S14" s="29"/>
    </row>
    <row r="15" spans="1:19" ht="26.25" customHeight="1">
      <c r="A15" s="18" t="s">
        <v>110</v>
      </c>
      <c r="B15" s="15">
        <v>0</v>
      </c>
      <c r="C15" s="15">
        <v>0</v>
      </c>
      <c r="D15" s="12">
        <v>0</v>
      </c>
      <c r="E15" s="12">
        <v>0</v>
      </c>
      <c r="F15" s="16" t="s">
        <v>111</v>
      </c>
      <c r="G15" s="12">
        <f t="shared" si="3"/>
        <v>11530</v>
      </c>
      <c r="H15" s="15">
        <v>42</v>
      </c>
      <c r="I15" s="15">
        <v>11488</v>
      </c>
      <c r="J15" s="12">
        <f t="shared" si="0"/>
        <v>24261</v>
      </c>
      <c r="K15" s="15">
        <v>42</v>
      </c>
      <c r="L15" s="15">
        <f>11488+13000-269</f>
        <v>24219</v>
      </c>
      <c r="M15" s="27">
        <f t="shared" si="2"/>
        <v>12731</v>
      </c>
      <c r="N15" s="28">
        <f>M15/G15</f>
        <v>1.10416305290546</v>
      </c>
      <c r="P15" s="30"/>
      <c r="Q15" s="34"/>
      <c r="R15" s="35"/>
      <c r="S15" s="29"/>
    </row>
    <row r="16" spans="1:19" ht="26.25" customHeight="1">
      <c r="A16" s="20" t="s">
        <v>63</v>
      </c>
      <c r="B16" s="12">
        <f>SUM(B7:B15)</f>
        <v>44400</v>
      </c>
      <c r="C16" s="12">
        <f>SUM(C7:C15)</f>
        <v>44400</v>
      </c>
      <c r="D16" s="12">
        <f>C16-B16</f>
        <v>0</v>
      </c>
      <c r="E16" s="13">
        <f>D16/B16</f>
        <v>0</v>
      </c>
      <c r="F16" s="21" t="s">
        <v>64</v>
      </c>
      <c r="G16" s="12">
        <f t="shared" si="3"/>
        <v>26401</v>
      </c>
      <c r="H16" s="12">
        <f>SUM(H6:H15)</f>
        <v>14735</v>
      </c>
      <c r="I16" s="12">
        <f>SUM(I6:I15)</f>
        <v>11666</v>
      </c>
      <c r="J16" s="12">
        <f t="shared" si="0"/>
        <v>39132</v>
      </c>
      <c r="K16" s="12">
        <f>SUM(K6:K15)</f>
        <v>14735</v>
      </c>
      <c r="L16" s="27">
        <f>SUM(L6:L15)</f>
        <v>24397</v>
      </c>
      <c r="M16" s="27">
        <f t="shared" si="2"/>
        <v>12731</v>
      </c>
      <c r="N16" s="32">
        <f>M16/G16</f>
        <v>0.48221658270520101</v>
      </c>
      <c r="P16" s="30"/>
      <c r="Q16" s="34"/>
      <c r="R16" s="35"/>
      <c r="S16" s="29"/>
    </row>
    <row r="17" spans="1:19" ht="26.25" customHeight="1">
      <c r="A17" s="18" t="s">
        <v>112</v>
      </c>
      <c r="B17" s="15">
        <v>86</v>
      </c>
      <c r="C17" s="15">
        <v>86</v>
      </c>
      <c r="D17" s="12">
        <f>C17-B17</f>
        <v>0</v>
      </c>
      <c r="E17" s="13">
        <f>D17/B17</f>
        <v>0</v>
      </c>
      <c r="F17" s="16" t="s">
        <v>113</v>
      </c>
      <c r="G17" s="12">
        <f t="shared" si="3"/>
        <v>29983</v>
      </c>
      <c r="H17" s="15">
        <v>29983</v>
      </c>
      <c r="I17" s="12"/>
      <c r="J17" s="12">
        <f t="shared" si="0"/>
        <v>29983</v>
      </c>
      <c r="K17" s="15">
        <v>29983</v>
      </c>
      <c r="L17" s="12"/>
      <c r="M17" s="27">
        <f t="shared" si="2"/>
        <v>0</v>
      </c>
      <c r="N17" s="32">
        <f>M17/G17</f>
        <v>0</v>
      </c>
      <c r="P17" s="30"/>
      <c r="Q17" s="34"/>
      <c r="R17" s="35"/>
      <c r="S17" s="29"/>
    </row>
    <row r="18" spans="1:19" ht="26.25" customHeight="1">
      <c r="A18" s="18" t="s">
        <v>75</v>
      </c>
      <c r="B18" s="15">
        <v>1000</v>
      </c>
      <c r="C18" s="15">
        <v>14000</v>
      </c>
      <c r="D18" s="12">
        <f>C18-B18</f>
        <v>13000</v>
      </c>
      <c r="E18" s="13">
        <f>D18/B18</f>
        <v>13</v>
      </c>
      <c r="F18" s="16" t="s">
        <v>68</v>
      </c>
      <c r="G18" s="12">
        <f t="shared" si="3"/>
        <v>0</v>
      </c>
      <c r="H18" s="12"/>
      <c r="I18" s="12"/>
      <c r="J18" s="12">
        <v>0</v>
      </c>
      <c r="K18" s="12"/>
      <c r="L18" s="27"/>
      <c r="M18" s="27">
        <f t="shared" si="2"/>
        <v>0</v>
      </c>
      <c r="N18" s="32" t="s">
        <v>114</v>
      </c>
      <c r="P18" s="30"/>
      <c r="Q18" s="34"/>
      <c r="R18" s="35"/>
      <c r="S18" s="29"/>
    </row>
    <row r="19" spans="1:19" ht="26.25" customHeight="1">
      <c r="A19" s="22" t="s">
        <v>81</v>
      </c>
      <c r="B19" s="15">
        <v>10898</v>
      </c>
      <c r="C19" s="15">
        <v>10629</v>
      </c>
      <c r="D19" s="12">
        <f>C19-B19</f>
        <v>-269</v>
      </c>
      <c r="E19" s="12">
        <v>0</v>
      </c>
      <c r="F19" s="16" t="s">
        <v>115</v>
      </c>
      <c r="G19" s="12">
        <v>0</v>
      </c>
      <c r="H19" s="12"/>
      <c r="I19" s="12"/>
      <c r="J19" s="12">
        <f>K19+L19</f>
        <v>0</v>
      </c>
      <c r="K19" s="12"/>
      <c r="L19" s="27"/>
      <c r="M19" s="27">
        <f t="shared" si="2"/>
        <v>0</v>
      </c>
      <c r="N19" s="32" t="s">
        <v>114</v>
      </c>
      <c r="P19" s="30"/>
      <c r="Q19" s="34"/>
      <c r="R19" s="35"/>
      <c r="S19" s="29"/>
    </row>
    <row r="20" spans="1:19" ht="26.25" customHeight="1">
      <c r="A20" s="22" t="s">
        <v>77</v>
      </c>
      <c r="B20" s="15"/>
      <c r="C20" s="23"/>
      <c r="D20" s="12">
        <v>0</v>
      </c>
      <c r="E20" s="12">
        <v>0</v>
      </c>
      <c r="F20" s="16"/>
      <c r="G20" s="12"/>
      <c r="H20" s="12"/>
      <c r="I20" s="12"/>
      <c r="J20" s="12"/>
      <c r="K20" s="12"/>
      <c r="L20" s="27"/>
      <c r="M20" s="27">
        <f t="shared" si="2"/>
        <v>0</v>
      </c>
      <c r="N20" s="33"/>
      <c r="P20" s="30"/>
      <c r="Q20" s="34"/>
      <c r="R20" s="35"/>
      <c r="S20" s="29"/>
    </row>
    <row r="21" spans="1:19" ht="26.25" customHeight="1">
      <c r="A21" s="24"/>
      <c r="B21" s="23"/>
      <c r="C21" s="23"/>
      <c r="D21" s="23"/>
      <c r="E21" s="13"/>
      <c r="F21" s="16"/>
      <c r="G21" s="12"/>
      <c r="H21" s="12"/>
      <c r="I21" s="12"/>
      <c r="J21" s="12"/>
      <c r="K21" s="12"/>
      <c r="L21" s="27"/>
      <c r="M21" s="27">
        <f t="shared" si="2"/>
        <v>0</v>
      </c>
      <c r="N21" s="33"/>
      <c r="P21" s="30"/>
      <c r="Q21" s="34"/>
      <c r="R21" s="35"/>
      <c r="S21" s="29"/>
    </row>
    <row r="22" spans="1:19" ht="26.25" customHeight="1">
      <c r="A22" s="20" t="s">
        <v>82</v>
      </c>
      <c r="B22" s="12">
        <f>SUM(B16:B20)</f>
        <v>56384</v>
      </c>
      <c r="C22" s="12">
        <f>SUM(C16:C20)</f>
        <v>69115</v>
      </c>
      <c r="D22" s="12">
        <f>C22-B22</f>
        <v>12731</v>
      </c>
      <c r="E22" s="13">
        <f>D22/B22</f>
        <v>0.22579100454029499</v>
      </c>
      <c r="F22" s="21" t="s">
        <v>83</v>
      </c>
      <c r="G22" s="12">
        <f>SUM(G16:G17)</f>
        <v>56384</v>
      </c>
      <c r="H22" s="12">
        <f>SUM(H16:H19)</f>
        <v>44718</v>
      </c>
      <c r="I22" s="12">
        <f>SUM(I16:I19)</f>
        <v>11666</v>
      </c>
      <c r="J22" s="12">
        <f>SUM(J16:J21)</f>
        <v>69115</v>
      </c>
      <c r="K22" s="12">
        <f>SUM(K16:K21)</f>
        <v>44718</v>
      </c>
      <c r="L22" s="27">
        <f>SUM(L16:L21)</f>
        <v>24397</v>
      </c>
      <c r="M22" s="27">
        <f t="shared" si="2"/>
        <v>12731</v>
      </c>
      <c r="N22" s="32">
        <f>M22/G22</f>
        <v>0.22579100454029499</v>
      </c>
      <c r="P22" s="30"/>
      <c r="Q22" s="34"/>
      <c r="R22" s="35"/>
      <c r="S22" s="29"/>
    </row>
    <row r="23" spans="1:19" ht="18.75">
      <c r="G23" s="25"/>
      <c r="H23" s="25"/>
      <c r="I23" s="25"/>
      <c r="J23" s="2">
        <f>J22-C22</f>
        <v>0</v>
      </c>
      <c r="P23" s="30"/>
      <c r="Q23" s="34"/>
      <c r="R23" s="35"/>
      <c r="S23" s="29"/>
    </row>
    <row r="24" spans="1:19">
      <c r="P24" s="29"/>
      <c r="Q24" s="29"/>
      <c r="R24" s="29"/>
      <c r="S24" s="29"/>
    </row>
  </sheetData>
  <mergeCells count="11">
    <mergeCell ref="A2:N2"/>
    <mergeCell ref="G4:I4"/>
    <mergeCell ref="J4:L4"/>
    <mergeCell ref="A4:A5"/>
    <mergeCell ref="B4:B5"/>
    <mergeCell ref="C4:C5"/>
    <mergeCell ref="D4:D5"/>
    <mergeCell ref="E4:E5"/>
    <mergeCell ref="F4:F5"/>
    <mergeCell ref="M4:M5"/>
    <mergeCell ref="N4:N5"/>
  </mergeCells>
  <phoneticPr fontId="120" type="noConversion"/>
  <pageMargins left="0.55000000000000004" right="0.15625" top="0.51180555555555596" bottom="0.35416666666666702" header="0.235416666666667" footer="0.15625"/>
  <pageSetup paperSize="9" scale="72" firstPageNumber="3" fitToHeight="0" orientation="landscape" blackAndWhite="1" useFirstPageNumber="1" r:id="rId1"/>
  <headerFooter alignWithMargins="0">
    <oddFooter>&amp;C&amp;"宋体,常规"&amp;10&amp;P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1.一般公共预算收支调整表</vt:lpstr>
      <vt:lpstr>2.政府性基金收支调整表</vt:lpstr>
      <vt:lpstr>'1.一般公共预算收支调整表'!Print_Area</vt:lpstr>
      <vt:lpstr>'2.政府性基金收支调整表'!Print_Area</vt:lpstr>
      <vt:lpstr>'1.一般公共预算收支调整表'!Print_Titles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cp:lastPrinted>2025-10-23T00:49:10Z</cp:lastPrinted>
  <dcterms:created xsi:type="dcterms:W3CDTF">2023-09-19T01:15:00Z</dcterms:created>
  <dcterms:modified xsi:type="dcterms:W3CDTF">2025-10-23T01:00:34Z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632F39F37A1145D29E2EBA2AD3707408_12</vt:lpwstr>
  </property>
</Properties>
</file>